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nF\Desktop\매니페스토\04. 아이액츠 홈페이지 작업요청\01. 작업요청\공약사업 추진상황\"/>
    </mc:Choice>
  </mc:AlternateContent>
  <bookViews>
    <workbookView xWindow="0" yWindow="0" windowWidth="19620" windowHeight="9435" tabRatio="947"/>
  </bookViews>
  <sheets>
    <sheet name="20190215재원투자-정본-백만원-임기전후포함" sheetId="4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9" l="1"/>
  <c r="L6" i="49" s="1"/>
  <c r="E6" i="49" s="1"/>
  <c r="L12" i="49"/>
  <c r="L13" i="49"/>
  <c r="L8" i="49" s="1"/>
  <c r="E8" i="49" s="1"/>
  <c r="L14" i="49"/>
  <c r="L10" i="49"/>
  <c r="L5" i="49" s="1"/>
  <c r="E5" i="49" s="1"/>
  <c r="L7" i="49"/>
  <c r="E7" i="49" s="1"/>
  <c r="L9" i="49"/>
  <c r="E9" i="49"/>
  <c r="F6" i="49"/>
  <c r="F7" i="49"/>
  <c r="F8" i="49"/>
  <c r="F9" i="49"/>
  <c r="F5" i="49"/>
  <c r="E321" i="49"/>
  <c r="E322" i="49"/>
  <c r="E323" i="49"/>
  <c r="E324" i="49"/>
  <c r="E320" i="49"/>
  <c r="F321" i="49"/>
  <c r="F322" i="49"/>
  <c r="F323" i="49"/>
  <c r="F324" i="49"/>
  <c r="F320" i="49"/>
  <c r="E296" i="49"/>
  <c r="E297" i="49"/>
  <c r="E298" i="49"/>
  <c r="E299" i="49"/>
  <c r="E295" i="49"/>
  <c r="F296" i="49"/>
  <c r="F297" i="49"/>
  <c r="F298" i="49"/>
  <c r="F299" i="49"/>
  <c r="F295" i="49"/>
  <c r="E246" i="49"/>
  <c r="E247" i="49"/>
  <c r="E248" i="49"/>
  <c r="E249" i="49"/>
  <c r="E245" i="49"/>
  <c r="F246" i="49"/>
  <c r="F247" i="49"/>
  <c r="F248" i="49"/>
  <c r="F249" i="49"/>
  <c r="F245" i="49"/>
  <c r="E161" i="49"/>
  <c r="E162" i="49"/>
  <c r="E163" i="49"/>
  <c r="E164" i="49"/>
  <c r="E160" i="49"/>
  <c r="F161" i="49"/>
  <c r="F162" i="49"/>
  <c r="F163" i="49"/>
  <c r="F164" i="49"/>
  <c r="F160" i="49"/>
  <c r="F71" i="49"/>
  <c r="F72" i="49"/>
  <c r="F73" i="49"/>
  <c r="E73" i="49" s="1"/>
  <c r="F74" i="49"/>
  <c r="F70" i="49"/>
  <c r="E70" i="49" s="1"/>
  <c r="E71" i="49"/>
  <c r="E72" i="49"/>
  <c r="E74" i="49"/>
  <c r="E10" i="49"/>
  <c r="F10" i="49"/>
  <c r="E341" i="49"/>
  <c r="E342" i="49"/>
  <c r="E343" i="49"/>
  <c r="E344" i="49"/>
  <c r="E340" i="49"/>
  <c r="F340" i="49"/>
  <c r="E336" i="49"/>
  <c r="E337" i="49"/>
  <c r="E338" i="49"/>
  <c r="E339" i="49"/>
  <c r="E335" i="49"/>
  <c r="F335" i="49"/>
  <c r="E326" i="49"/>
  <c r="E327" i="49"/>
  <c r="E328" i="49"/>
  <c r="E329" i="49"/>
  <c r="E325" i="49"/>
  <c r="F325" i="49"/>
  <c r="E311" i="49"/>
  <c r="E312" i="49"/>
  <c r="E313" i="49"/>
  <c r="E314" i="49"/>
  <c r="E310" i="49"/>
  <c r="F310" i="49"/>
  <c r="E266" i="49"/>
  <c r="E267" i="49"/>
  <c r="E268" i="49"/>
  <c r="E269" i="49"/>
  <c r="E265" i="49"/>
  <c r="F265" i="49"/>
  <c r="E260" i="49"/>
  <c r="E261" i="49"/>
  <c r="E262" i="49"/>
  <c r="E263" i="49"/>
  <c r="E264" i="49"/>
  <c r="E236" i="49"/>
  <c r="E237" i="49"/>
  <c r="E238" i="49"/>
  <c r="E239" i="49"/>
  <c r="E235" i="49"/>
  <c r="F235" i="49"/>
  <c r="E226" i="49"/>
  <c r="E227" i="49"/>
  <c r="E228" i="49"/>
  <c r="E229" i="49"/>
  <c r="E225" i="49"/>
  <c r="F225" i="49"/>
  <c r="E211" i="49"/>
  <c r="E212" i="49"/>
  <c r="E213" i="49"/>
  <c r="E214" i="49"/>
  <c r="E210" i="49"/>
  <c r="F210" i="49"/>
  <c r="E171" i="49"/>
  <c r="E172" i="49"/>
  <c r="E173" i="49"/>
  <c r="E174" i="49"/>
  <c r="E170" i="49"/>
  <c r="F170" i="49"/>
  <c r="E166" i="49"/>
  <c r="E167" i="49"/>
  <c r="E168" i="49"/>
  <c r="E169" i="49"/>
  <c r="E165" i="49"/>
  <c r="F165" i="49"/>
  <c r="E156" i="49"/>
  <c r="E157" i="49"/>
  <c r="E158" i="49"/>
  <c r="E159" i="49"/>
  <c r="E155" i="49"/>
  <c r="F155" i="49"/>
  <c r="E131" i="49"/>
  <c r="E132" i="49"/>
  <c r="E133" i="49"/>
  <c r="E134" i="49"/>
  <c r="E130" i="49"/>
  <c r="F130" i="49"/>
  <c r="E126" i="49"/>
  <c r="E127" i="49"/>
  <c r="E128" i="49"/>
  <c r="E129" i="49"/>
  <c r="E125" i="49"/>
  <c r="F125" i="49"/>
  <c r="E96" i="49"/>
  <c r="E97" i="49"/>
  <c r="E98" i="49"/>
  <c r="E99" i="49"/>
  <c r="E95" i="49"/>
  <c r="F95" i="49"/>
  <c r="E91" i="49"/>
  <c r="E92" i="49"/>
  <c r="E93" i="49"/>
  <c r="E94" i="49"/>
  <c r="E90" i="49"/>
  <c r="F90" i="49"/>
  <c r="E86" i="49"/>
  <c r="E87" i="49"/>
  <c r="E88" i="49"/>
  <c r="E89" i="49"/>
  <c r="E85" i="49"/>
  <c r="F85" i="49"/>
  <c r="E81" i="49"/>
  <c r="E82" i="49"/>
  <c r="E83" i="49"/>
  <c r="E84" i="49"/>
  <c r="E80" i="49"/>
  <c r="F80" i="49"/>
  <c r="E76" i="49"/>
  <c r="E77" i="49"/>
  <c r="E78" i="49"/>
  <c r="E79" i="49"/>
  <c r="E75" i="49"/>
  <c r="F75" i="49"/>
  <c r="E56" i="49"/>
  <c r="E57" i="49"/>
  <c r="E58" i="49"/>
  <c r="E59" i="49"/>
  <c r="F55" i="49"/>
  <c r="E55" i="49" s="1"/>
  <c r="E41" i="49"/>
  <c r="E42" i="49"/>
  <c r="E43" i="49"/>
  <c r="E44" i="49"/>
  <c r="E40" i="49"/>
  <c r="F40" i="49"/>
  <c r="L40" i="49"/>
  <c r="E36" i="49"/>
  <c r="E37" i="49"/>
  <c r="E38" i="49"/>
  <c r="E39" i="49"/>
  <c r="E35" i="49"/>
  <c r="F35" i="49"/>
  <c r="E31" i="49"/>
  <c r="E32" i="49"/>
  <c r="E33" i="49"/>
  <c r="E30" i="49"/>
  <c r="F30" i="49"/>
  <c r="E26" i="49"/>
  <c r="E27" i="49"/>
  <c r="E28" i="49"/>
  <c r="E29" i="49"/>
  <c r="E25" i="49"/>
  <c r="F25" i="49"/>
  <c r="E21" i="49"/>
  <c r="E22" i="49"/>
  <c r="E23" i="49"/>
  <c r="E24" i="49"/>
  <c r="E20" i="49"/>
  <c r="F20" i="49"/>
  <c r="F11" i="49"/>
  <c r="E11" i="49" s="1"/>
  <c r="F12" i="49"/>
  <c r="E12" i="49" s="1"/>
  <c r="F13" i="49"/>
  <c r="F14" i="49"/>
  <c r="E14" i="49" s="1"/>
  <c r="E19" i="49"/>
  <c r="E16" i="49"/>
  <c r="E17" i="49"/>
  <c r="E18" i="49"/>
  <c r="E15" i="49"/>
  <c r="F15" i="49"/>
  <c r="E369" i="49"/>
  <c r="E368" i="49"/>
  <c r="E367" i="49"/>
  <c r="E366" i="49"/>
  <c r="K365" i="49"/>
  <c r="J365" i="49"/>
  <c r="I365" i="49"/>
  <c r="H365" i="49"/>
  <c r="G365" i="49"/>
  <c r="E365" i="49" s="1"/>
  <c r="E364" i="49"/>
  <c r="E363" i="49"/>
  <c r="E362" i="49"/>
  <c r="E361" i="49"/>
  <c r="K360" i="49"/>
  <c r="J360" i="49"/>
  <c r="I360" i="49"/>
  <c r="H360" i="49"/>
  <c r="G360" i="49"/>
  <c r="E360" i="49" s="1"/>
  <c r="E359" i="49"/>
  <c r="E358" i="49"/>
  <c r="E357" i="49"/>
  <c r="E356" i="49"/>
  <c r="K355" i="49"/>
  <c r="J355" i="49"/>
  <c r="I355" i="49"/>
  <c r="H355" i="49"/>
  <c r="G355" i="49"/>
  <c r="E355" i="49" s="1"/>
  <c r="E354" i="49"/>
  <c r="E353" i="49"/>
  <c r="E352" i="49"/>
  <c r="E351" i="49"/>
  <c r="K350" i="49"/>
  <c r="J350" i="49"/>
  <c r="I350" i="49"/>
  <c r="H350" i="49"/>
  <c r="G350" i="49"/>
  <c r="E350" i="49" s="1"/>
  <c r="E349" i="49"/>
  <c r="E348" i="49"/>
  <c r="E347" i="49"/>
  <c r="E346" i="49"/>
  <c r="K345" i="49"/>
  <c r="J345" i="49"/>
  <c r="I345" i="49"/>
  <c r="H345" i="49"/>
  <c r="G345" i="49"/>
  <c r="E345" i="49" s="1"/>
  <c r="K340" i="49"/>
  <c r="J340" i="49"/>
  <c r="I340" i="49"/>
  <c r="H340" i="49"/>
  <c r="G340" i="49"/>
  <c r="K335" i="49"/>
  <c r="J335" i="49"/>
  <c r="I335" i="49"/>
  <c r="H335" i="49"/>
  <c r="G335" i="49"/>
  <c r="E334" i="49"/>
  <c r="E333" i="49"/>
  <c r="E332" i="49"/>
  <c r="E331" i="49"/>
  <c r="K330" i="49"/>
  <c r="J330" i="49"/>
  <c r="I330" i="49"/>
  <c r="H330" i="49"/>
  <c r="G330" i="49"/>
  <c r="E330" i="49" s="1"/>
  <c r="K325" i="49"/>
  <c r="J325" i="49"/>
  <c r="I325" i="49"/>
  <c r="I320" i="49" s="1"/>
  <c r="H325" i="49"/>
  <c r="G325" i="49"/>
  <c r="K324" i="49"/>
  <c r="J324" i="49"/>
  <c r="I324" i="49"/>
  <c r="H324" i="49"/>
  <c r="G324" i="49"/>
  <c r="K323" i="49"/>
  <c r="J323" i="49"/>
  <c r="I323" i="49"/>
  <c r="H323" i="49"/>
  <c r="G323" i="49"/>
  <c r="K322" i="49"/>
  <c r="J322" i="49"/>
  <c r="I322" i="49"/>
  <c r="H322" i="49"/>
  <c r="G322" i="49"/>
  <c r="K321" i="49"/>
  <c r="J321" i="49"/>
  <c r="I321" i="49"/>
  <c r="H321" i="49"/>
  <c r="G321" i="49"/>
  <c r="K320" i="49"/>
  <c r="J320" i="49"/>
  <c r="H320" i="49"/>
  <c r="G320" i="49"/>
  <c r="E319" i="49"/>
  <c r="E318" i="49"/>
  <c r="E317" i="49"/>
  <c r="E316" i="49"/>
  <c r="K315" i="49"/>
  <c r="J315" i="49"/>
  <c r="I315" i="49"/>
  <c r="H315" i="49"/>
  <c r="G315" i="49"/>
  <c r="E315" i="49" s="1"/>
  <c r="K310" i="49"/>
  <c r="J310" i="49"/>
  <c r="I310" i="49"/>
  <c r="H310" i="49"/>
  <c r="G310" i="49"/>
  <c r="E309" i="49"/>
  <c r="E308" i="49"/>
  <c r="E307" i="49"/>
  <c r="E306" i="49"/>
  <c r="K305" i="49"/>
  <c r="J305" i="49"/>
  <c r="I305" i="49"/>
  <c r="H305" i="49"/>
  <c r="G305" i="49"/>
  <c r="E305" i="49" s="1"/>
  <c r="E304" i="49"/>
  <c r="E303" i="49"/>
  <c r="E302" i="49"/>
  <c r="E301" i="49"/>
  <c r="K300" i="49"/>
  <c r="K295" i="49" s="1"/>
  <c r="J300" i="49"/>
  <c r="I300" i="49"/>
  <c r="H300" i="49"/>
  <c r="G300" i="49"/>
  <c r="G295" i="49" s="1"/>
  <c r="K299" i="49"/>
  <c r="J299" i="49"/>
  <c r="I299" i="49"/>
  <c r="H299" i="49"/>
  <c r="G299" i="49"/>
  <c r="K298" i="49"/>
  <c r="J298" i="49"/>
  <c r="I298" i="49"/>
  <c r="H298" i="49"/>
  <c r="G298" i="49"/>
  <c r="K297" i="49"/>
  <c r="J297" i="49"/>
  <c r="I297" i="49"/>
  <c r="H297" i="49"/>
  <c r="G297" i="49"/>
  <c r="K296" i="49"/>
  <c r="J296" i="49"/>
  <c r="I296" i="49"/>
  <c r="H296" i="49"/>
  <c r="G296" i="49"/>
  <c r="J295" i="49"/>
  <c r="I295" i="49"/>
  <c r="H295" i="49"/>
  <c r="E294" i="49"/>
  <c r="E293" i="49"/>
  <c r="E292" i="49"/>
  <c r="E291" i="49"/>
  <c r="K290" i="49"/>
  <c r="J290" i="49"/>
  <c r="I290" i="49"/>
  <c r="H290" i="49"/>
  <c r="G290" i="49"/>
  <c r="E290" i="49" s="1"/>
  <c r="E289" i="49"/>
  <c r="E288" i="49"/>
  <c r="E287" i="49"/>
  <c r="E286" i="49"/>
  <c r="K285" i="49"/>
  <c r="J285" i="49"/>
  <c r="I285" i="49"/>
  <c r="H285" i="49"/>
  <c r="G285" i="49"/>
  <c r="E285" i="49" s="1"/>
  <c r="E284" i="49"/>
  <c r="E283" i="49"/>
  <c r="E282" i="49"/>
  <c r="E281" i="49"/>
  <c r="K280" i="49"/>
  <c r="J280" i="49"/>
  <c r="I280" i="49"/>
  <c r="H280" i="49"/>
  <c r="G280" i="49"/>
  <c r="E280" i="49" s="1"/>
  <c r="E279" i="49"/>
  <c r="E278" i="49"/>
  <c r="E277" i="49"/>
  <c r="E276" i="49"/>
  <c r="K275" i="49"/>
  <c r="J275" i="49"/>
  <c r="I275" i="49"/>
  <c r="H275" i="49"/>
  <c r="G275" i="49"/>
  <c r="E275" i="49" s="1"/>
  <c r="E274" i="49"/>
  <c r="E273" i="49"/>
  <c r="E272" i="49"/>
  <c r="E271" i="49"/>
  <c r="K270" i="49"/>
  <c r="J270" i="49"/>
  <c r="I270" i="49"/>
  <c r="H270" i="49"/>
  <c r="G270" i="49"/>
  <c r="E270" i="49" s="1"/>
  <c r="K265" i="49"/>
  <c r="J265" i="49"/>
  <c r="I265" i="49"/>
  <c r="H265" i="49"/>
  <c r="G265" i="49"/>
  <c r="K260" i="49"/>
  <c r="J260" i="49"/>
  <c r="I260" i="49"/>
  <c r="H260" i="49"/>
  <c r="G260" i="49"/>
  <c r="E259" i="49"/>
  <c r="E258" i="49"/>
  <c r="E257" i="49"/>
  <c r="E256" i="49"/>
  <c r="K255" i="49"/>
  <c r="J255" i="49"/>
  <c r="I255" i="49"/>
  <c r="H255" i="49"/>
  <c r="G255" i="49"/>
  <c r="E255" i="49" s="1"/>
  <c r="E254" i="49"/>
  <c r="E253" i="49"/>
  <c r="E252" i="49"/>
  <c r="E251" i="49"/>
  <c r="K250" i="49"/>
  <c r="K245" i="49" s="1"/>
  <c r="J250" i="49"/>
  <c r="I250" i="49"/>
  <c r="H250" i="49"/>
  <c r="G250" i="49"/>
  <c r="G245" i="49" s="1"/>
  <c r="K249" i="49"/>
  <c r="J249" i="49"/>
  <c r="I249" i="49"/>
  <c r="H249" i="49"/>
  <c r="G249" i="49"/>
  <c r="K248" i="49"/>
  <c r="J248" i="49"/>
  <c r="I248" i="49"/>
  <c r="H248" i="49"/>
  <c r="G248" i="49"/>
  <c r="K247" i="49"/>
  <c r="J247" i="49"/>
  <c r="I247" i="49"/>
  <c r="H247" i="49"/>
  <c r="G247" i="49"/>
  <c r="K246" i="49"/>
  <c r="J246" i="49"/>
  <c r="I246" i="49"/>
  <c r="H246" i="49"/>
  <c r="G246" i="49"/>
  <c r="J245" i="49"/>
  <c r="I245" i="49"/>
  <c r="H245" i="49"/>
  <c r="E244" i="49"/>
  <c r="E243" i="49"/>
  <c r="E242" i="49"/>
  <c r="E241" i="49"/>
  <c r="K240" i="49"/>
  <c r="J240" i="49"/>
  <c r="I240" i="49"/>
  <c r="H240" i="49"/>
  <c r="G240" i="49"/>
  <c r="E240" i="49" s="1"/>
  <c r="K235" i="49"/>
  <c r="J235" i="49"/>
  <c r="I235" i="49"/>
  <c r="H235" i="49"/>
  <c r="G235" i="49"/>
  <c r="E234" i="49"/>
  <c r="E233" i="49"/>
  <c r="E232" i="49"/>
  <c r="E231" i="49"/>
  <c r="K230" i="49"/>
  <c r="J230" i="49"/>
  <c r="I230" i="49"/>
  <c r="H230" i="49"/>
  <c r="G230" i="49"/>
  <c r="E230" i="49" s="1"/>
  <c r="K225" i="49"/>
  <c r="J225" i="49"/>
  <c r="I225" i="49"/>
  <c r="H225" i="49"/>
  <c r="G225" i="49"/>
  <c r="E224" i="49"/>
  <c r="E223" i="49"/>
  <c r="E222" i="49"/>
  <c r="E221" i="49"/>
  <c r="K220" i="49"/>
  <c r="J220" i="49"/>
  <c r="I220" i="49"/>
  <c r="H220" i="49"/>
  <c r="G220" i="49"/>
  <c r="E220" i="49" s="1"/>
  <c r="E219" i="49"/>
  <c r="E218" i="49"/>
  <c r="E217" i="49"/>
  <c r="E216" i="49"/>
  <c r="K215" i="49"/>
  <c r="J215" i="49"/>
  <c r="I215" i="49"/>
  <c r="H215" i="49"/>
  <c r="G215" i="49"/>
  <c r="E215" i="49" s="1"/>
  <c r="K210" i="49"/>
  <c r="J210" i="49"/>
  <c r="I210" i="49"/>
  <c r="H210" i="49"/>
  <c r="G210" i="49"/>
  <c r="E209" i="49"/>
  <c r="E208" i="49"/>
  <c r="E207" i="49"/>
  <c r="E206" i="49"/>
  <c r="K205" i="49"/>
  <c r="J205" i="49"/>
  <c r="I205" i="49"/>
  <c r="H205" i="49"/>
  <c r="G205" i="49"/>
  <c r="E205" i="49" s="1"/>
  <c r="E204" i="49"/>
  <c r="E203" i="49"/>
  <c r="E202" i="49"/>
  <c r="E201" i="49"/>
  <c r="K200" i="49"/>
  <c r="J200" i="49"/>
  <c r="I200" i="49"/>
  <c r="H200" i="49"/>
  <c r="G200" i="49"/>
  <c r="E200" i="49" s="1"/>
  <c r="E199" i="49"/>
  <c r="E198" i="49"/>
  <c r="E197" i="49"/>
  <c r="E196" i="49"/>
  <c r="K195" i="49"/>
  <c r="J195" i="49"/>
  <c r="I195" i="49"/>
  <c r="H195" i="49"/>
  <c r="G195" i="49"/>
  <c r="E195" i="49" s="1"/>
  <c r="E194" i="49"/>
  <c r="E193" i="49"/>
  <c r="E192" i="49"/>
  <c r="E191" i="49"/>
  <c r="K190" i="49"/>
  <c r="J190" i="49"/>
  <c r="I190" i="49"/>
  <c r="H190" i="49"/>
  <c r="G190" i="49"/>
  <c r="E190" i="49" s="1"/>
  <c r="E189" i="49"/>
  <c r="E188" i="49"/>
  <c r="E187" i="49"/>
  <c r="E186" i="49"/>
  <c r="K185" i="49"/>
  <c r="J185" i="49"/>
  <c r="I185" i="49"/>
  <c r="H185" i="49"/>
  <c r="G185" i="49"/>
  <c r="E185" i="49" s="1"/>
  <c r="E184" i="49"/>
  <c r="E183" i="49"/>
  <c r="E182" i="49"/>
  <c r="E181" i="49"/>
  <c r="K180" i="49"/>
  <c r="J180" i="49"/>
  <c r="I180" i="49"/>
  <c r="H180" i="49"/>
  <c r="G180" i="49"/>
  <c r="E180" i="49" s="1"/>
  <c r="E179" i="49"/>
  <c r="E178" i="49"/>
  <c r="E177" i="49"/>
  <c r="E176" i="49"/>
  <c r="K175" i="49"/>
  <c r="J175" i="49"/>
  <c r="I175" i="49"/>
  <c r="H175" i="49"/>
  <c r="G175" i="49"/>
  <c r="E175" i="49" s="1"/>
  <c r="K170" i="49"/>
  <c r="J170" i="49"/>
  <c r="I170" i="49"/>
  <c r="H170" i="49"/>
  <c r="G170" i="49"/>
  <c r="K165" i="49"/>
  <c r="J165" i="49"/>
  <c r="I165" i="49"/>
  <c r="I160" i="49" s="1"/>
  <c r="H165" i="49"/>
  <c r="G165" i="49"/>
  <c r="K164" i="49"/>
  <c r="J164" i="49"/>
  <c r="I164" i="49"/>
  <c r="H164" i="49"/>
  <c r="G164" i="49"/>
  <c r="K163" i="49"/>
  <c r="J163" i="49"/>
  <c r="I163" i="49"/>
  <c r="H163" i="49"/>
  <c r="G163" i="49"/>
  <c r="K162" i="49"/>
  <c r="J162" i="49"/>
  <c r="I162" i="49"/>
  <c r="H162" i="49"/>
  <c r="G162" i="49"/>
  <c r="K161" i="49"/>
  <c r="J161" i="49"/>
  <c r="I161" i="49"/>
  <c r="H161" i="49"/>
  <c r="G161" i="49"/>
  <c r="K160" i="49"/>
  <c r="J160" i="49"/>
  <c r="H160" i="49"/>
  <c r="G160" i="49"/>
  <c r="K155" i="49"/>
  <c r="J155" i="49"/>
  <c r="I155" i="49"/>
  <c r="H155" i="49"/>
  <c r="G155" i="49"/>
  <c r="E154" i="49"/>
  <c r="E153" i="49"/>
  <c r="E152" i="49"/>
  <c r="E151" i="49"/>
  <c r="K150" i="49"/>
  <c r="J150" i="49"/>
  <c r="I150" i="49"/>
  <c r="H150" i="49"/>
  <c r="G150" i="49"/>
  <c r="E150" i="49" s="1"/>
  <c r="E149" i="49"/>
  <c r="E148" i="49"/>
  <c r="E147" i="49"/>
  <c r="E146" i="49"/>
  <c r="K145" i="49"/>
  <c r="J145" i="49"/>
  <c r="I145" i="49"/>
  <c r="H145" i="49"/>
  <c r="G145" i="49"/>
  <c r="E145" i="49" s="1"/>
  <c r="E144" i="49"/>
  <c r="E143" i="49"/>
  <c r="E142" i="49"/>
  <c r="E141" i="49"/>
  <c r="K140" i="49"/>
  <c r="J140" i="49"/>
  <c r="I140" i="49"/>
  <c r="H140" i="49"/>
  <c r="G140" i="49"/>
  <c r="E140" i="49" s="1"/>
  <c r="E139" i="49"/>
  <c r="E138" i="49"/>
  <c r="E137" i="49"/>
  <c r="E136" i="49"/>
  <c r="K135" i="49"/>
  <c r="J135" i="49"/>
  <c r="I135" i="49"/>
  <c r="H135" i="49"/>
  <c r="G135" i="49"/>
  <c r="E135" i="49" s="1"/>
  <c r="K130" i="49"/>
  <c r="J130" i="49"/>
  <c r="I130" i="49"/>
  <c r="H130" i="49"/>
  <c r="G130" i="49"/>
  <c r="K125" i="49"/>
  <c r="J125" i="49"/>
  <c r="I125" i="49"/>
  <c r="H125" i="49"/>
  <c r="G125" i="49"/>
  <c r="E124" i="49"/>
  <c r="E123" i="49"/>
  <c r="E122" i="49"/>
  <c r="E121" i="49"/>
  <c r="K120" i="49"/>
  <c r="J120" i="49"/>
  <c r="I120" i="49"/>
  <c r="H120" i="49"/>
  <c r="G120" i="49"/>
  <c r="E120" i="49" s="1"/>
  <c r="E119" i="49"/>
  <c r="E118" i="49"/>
  <c r="E117" i="49"/>
  <c r="E116" i="49"/>
  <c r="K115" i="49"/>
  <c r="J115" i="49"/>
  <c r="I115" i="49"/>
  <c r="H115" i="49"/>
  <c r="G115" i="49"/>
  <c r="E115" i="49" s="1"/>
  <c r="E114" i="49"/>
  <c r="E113" i="49"/>
  <c r="E112" i="49"/>
  <c r="E111" i="49"/>
  <c r="K110" i="49"/>
  <c r="J110" i="49"/>
  <c r="I110" i="49"/>
  <c r="H110" i="49"/>
  <c r="G110" i="49"/>
  <c r="E110" i="49" s="1"/>
  <c r="E109" i="49"/>
  <c r="E108" i="49"/>
  <c r="E107" i="49"/>
  <c r="E106" i="49"/>
  <c r="K105" i="49"/>
  <c r="J105" i="49"/>
  <c r="I105" i="49"/>
  <c r="H105" i="49"/>
  <c r="G105" i="49"/>
  <c r="E105" i="49" s="1"/>
  <c r="E104" i="49"/>
  <c r="E103" i="49"/>
  <c r="E102" i="49"/>
  <c r="E101" i="49"/>
  <c r="K100" i="49"/>
  <c r="J100" i="49"/>
  <c r="I100" i="49"/>
  <c r="H100" i="49"/>
  <c r="G100" i="49"/>
  <c r="E100" i="49" s="1"/>
  <c r="K95" i="49"/>
  <c r="J95" i="49"/>
  <c r="I95" i="49"/>
  <c r="H95" i="49"/>
  <c r="G95" i="49"/>
  <c r="K90" i="49"/>
  <c r="J90" i="49"/>
  <c r="I90" i="49"/>
  <c r="H90" i="49"/>
  <c r="G90" i="49"/>
  <c r="K85" i="49"/>
  <c r="J85" i="49"/>
  <c r="I85" i="49"/>
  <c r="H85" i="49"/>
  <c r="G85" i="49"/>
  <c r="K80" i="49"/>
  <c r="J80" i="49"/>
  <c r="I80" i="49"/>
  <c r="H80" i="49"/>
  <c r="G80" i="49"/>
  <c r="K75" i="49"/>
  <c r="J75" i="49"/>
  <c r="I75" i="49"/>
  <c r="I70" i="49" s="1"/>
  <c r="H75" i="49"/>
  <c r="G75" i="49"/>
  <c r="K74" i="49"/>
  <c r="J74" i="49"/>
  <c r="I74" i="49"/>
  <c r="H74" i="49"/>
  <c r="G74" i="49"/>
  <c r="K73" i="49"/>
  <c r="J73" i="49"/>
  <c r="I73" i="49"/>
  <c r="H73" i="49"/>
  <c r="G73" i="49"/>
  <c r="K72" i="49"/>
  <c r="J72" i="49"/>
  <c r="I72" i="49"/>
  <c r="H72" i="49"/>
  <c r="G72" i="49"/>
  <c r="K71" i="49"/>
  <c r="J71" i="49"/>
  <c r="I71" i="49"/>
  <c r="H71" i="49"/>
  <c r="G71" i="49"/>
  <c r="K70" i="49"/>
  <c r="J70" i="49"/>
  <c r="H70" i="49"/>
  <c r="G70" i="49"/>
  <c r="E69" i="49"/>
  <c r="E68" i="49"/>
  <c r="E67" i="49"/>
  <c r="E66" i="49"/>
  <c r="K65" i="49"/>
  <c r="J65" i="49"/>
  <c r="I65" i="49"/>
  <c r="H65" i="49"/>
  <c r="G65" i="49"/>
  <c r="E65" i="49" s="1"/>
  <c r="E64" i="49"/>
  <c r="E63" i="49"/>
  <c r="E62" i="49"/>
  <c r="E61" i="49"/>
  <c r="K60" i="49"/>
  <c r="J60" i="49"/>
  <c r="I60" i="49"/>
  <c r="H60" i="49"/>
  <c r="G60" i="49"/>
  <c r="E60" i="49" s="1"/>
  <c r="K55" i="49"/>
  <c r="J55" i="49"/>
  <c r="I55" i="49"/>
  <c r="H55" i="49"/>
  <c r="G55" i="49"/>
  <c r="E54" i="49"/>
  <c r="E53" i="49"/>
  <c r="E52" i="49"/>
  <c r="E51" i="49"/>
  <c r="K50" i="49"/>
  <c r="J50" i="49"/>
  <c r="I50" i="49"/>
  <c r="H50" i="49"/>
  <c r="G50" i="49"/>
  <c r="E50" i="49" s="1"/>
  <c r="E49" i="49"/>
  <c r="E48" i="49"/>
  <c r="E47" i="49"/>
  <c r="E46" i="49"/>
  <c r="K45" i="49"/>
  <c r="J45" i="49"/>
  <c r="I45" i="49"/>
  <c r="H45" i="49"/>
  <c r="G45" i="49"/>
  <c r="E45" i="49" s="1"/>
  <c r="K40" i="49"/>
  <c r="J40" i="49"/>
  <c r="I40" i="49"/>
  <c r="H40" i="49"/>
  <c r="G40" i="49"/>
  <c r="K35" i="49"/>
  <c r="J35" i="49"/>
  <c r="I35" i="49"/>
  <c r="H35" i="49"/>
  <c r="G35" i="49"/>
  <c r="E34" i="49"/>
  <c r="K30" i="49"/>
  <c r="J30" i="49"/>
  <c r="I30" i="49"/>
  <c r="H30" i="49"/>
  <c r="G30" i="49"/>
  <c r="K25" i="49"/>
  <c r="J25" i="49"/>
  <c r="I25" i="49"/>
  <c r="H25" i="49"/>
  <c r="G25" i="49"/>
  <c r="K20" i="49"/>
  <c r="J20" i="49"/>
  <c r="I20" i="49"/>
  <c r="H20" i="49"/>
  <c r="G20" i="49"/>
  <c r="K15" i="49"/>
  <c r="J15" i="49"/>
  <c r="I15" i="49"/>
  <c r="H15" i="49"/>
  <c r="G15" i="49"/>
  <c r="K14" i="49"/>
  <c r="K9" i="49" s="1"/>
  <c r="J14" i="49"/>
  <c r="I14" i="49"/>
  <c r="H14" i="49"/>
  <c r="G14" i="49"/>
  <c r="G9" i="49" s="1"/>
  <c r="K13" i="49"/>
  <c r="J13" i="49"/>
  <c r="I13" i="49"/>
  <c r="I8" i="49" s="1"/>
  <c r="H13" i="49"/>
  <c r="G13" i="49"/>
  <c r="K12" i="49"/>
  <c r="K7" i="49" s="1"/>
  <c r="J12" i="49"/>
  <c r="I12" i="49"/>
  <c r="H12" i="49"/>
  <c r="G12" i="49"/>
  <c r="G7" i="49" s="1"/>
  <c r="K11" i="49"/>
  <c r="J11" i="49"/>
  <c r="I11" i="49"/>
  <c r="I6" i="49" s="1"/>
  <c r="H11" i="49"/>
  <c r="G11" i="49"/>
  <c r="K10" i="49"/>
  <c r="K5" i="49" s="1"/>
  <c r="J10" i="49"/>
  <c r="H10" i="49"/>
  <c r="G10" i="49"/>
  <c r="G5" i="49" s="1"/>
  <c r="J9" i="49"/>
  <c r="I9" i="49"/>
  <c r="H9" i="49"/>
  <c r="K8" i="49"/>
  <c r="J8" i="49"/>
  <c r="H8" i="49"/>
  <c r="G8" i="49"/>
  <c r="J7" i="49"/>
  <c r="I7" i="49"/>
  <c r="H7" i="49"/>
  <c r="K6" i="49"/>
  <c r="J6" i="49"/>
  <c r="H6" i="49"/>
  <c r="G6" i="49"/>
  <c r="J5" i="49"/>
  <c r="H5" i="49"/>
  <c r="E13" i="49" l="1"/>
  <c r="I10" i="49"/>
  <c r="I5" i="49" s="1"/>
  <c r="E250" i="49"/>
  <c r="E300" i="49"/>
</calcChain>
</file>

<file path=xl/sharedStrings.xml><?xml version="1.0" encoding="utf-8"?>
<sst xmlns="http://schemas.openxmlformats.org/spreadsheetml/2006/main" count="529" uniqueCount="166">
  <si>
    <t>두우레저단지 개발</t>
  </si>
  <si>
    <t>분야</t>
    <phoneticPr fontId="1" type="noConversion"/>
  </si>
  <si>
    <t>활력 있는 경제</t>
    <phoneticPr fontId="1" type="noConversion"/>
  </si>
  <si>
    <t>Ⅰ-2</t>
  </si>
  <si>
    <t>Ⅰ-3</t>
  </si>
  <si>
    <t>Ⅰ-4</t>
  </si>
  <si>
    <t>Ⅰ-5</t>
  </si>
  <si>
    <t>Ⅰ-6</t>
  </si>
  <si>
    <t>Ⅰ-7</t>
  </si>
  <si>
    <t>Ⅰ-8</t>
  </si>
  <si>
    <t>Ⅱ-1</t>
  </si>
  <si>
    <t>Ⅱ-3</t>
  </si>
  <si>
    <t>Ⅱ-4</t>
  </si>
  <si>
    <t>Ⅱ-5</t>
  </si>
  <si>
    <t>Ⅱ-7</t>
  </si>
  <si>
    <t>Ⅱ-8</t>
  </si>
  <si>
    <t>Ⅱ-9</t>
  </si>
  <si>
    <t>Ⅱ-10</t>
  </si>
  <si>
    <t>Ⅱ-11</t>
  </si>
  <si>
    <t>Ⅱ-12</t>
  </si>
  <si>
    <t>Ⅱ-13</t>
  </si>
  <si>
    <t>고운 최치원이 직접 쓴 완폭대 석각 관광자원화</t>
    <phoneticPr fontId="1" type="noConversion"/>
  </si>
  <si>
    <t>금오산 레저관광 클러스터 구축(명품 숲 조성)</t>
    <phoneticPr fontId="1" type="noConversion"/>
  </si>
  <si>
    <t>다시 찾는 관광</t>
    <phoneticPr fontId="1" type="noConversion"/>
  </si>
  <si>
    <t>Ⅲ-1</t>
  </si>
  <si>
    <t>Ⅲ-2</t>
  </si>
  <si>
    <t>Ⅲ-3</t>
  </si>
  <si>
    <t>하동야생차 스타벅스 수출, 파리크라상(파리바게트 등) 납품</t>
    <phoneticPr fontId="1" type="noConversion"/>
  </si>
  <si>
    <t>Ⅲ-4</t>
  </si>
  <si>
    <t>Ⅲ-5</t>
  </si>
  <si>
    <t>Ⅲ-6</t>
  </si>
  <si>
    <t>Ⅲ-7</t>
  </si>
  <si>
    <t>Ⅲ-9</t>
  </si>
  <si>
    <t>Ⅲ-11</t>
  </si>
  <si>
    <t>Ⅲ-12</t>
  </si>
  <si>
    <t>Ⅲ-13</t>
  </si>
  <si>
    <t>Ⅲ-14</t>
  </si>
  <si>
    <t>Ⅲ-15</t>
  </si>
  <si>
    <t>Ⅲ-16</t>
  </si>
  <si>
    <t>Ⅳ-1</t>
  </si>
  <si>
    <t>Ⅳ-2</t>
  </si>
  <si>
    <t>Ⅳ-3</t>
  </si>
  <si>
    <t>Ⅳ-4</t>
  </si>
  <si>
    <t>Ⅳ-5</t>
  </si>
  <si>
    <t>Ⅳ-6</t>
  </si>
  <si>
    <t>Ⅳ-7</t>
  </si>
  <si>
    <t>Ⅳ-8</t>
  </si>
  <si>
    <t>Ⅳ-9</t>
  </si>
  <si>
    <t>감동 있는 복지</t>
    <phoneticPr fontId="1" type="noConversion"/>
  </si>
  <si>
    <t>부자 되는 농업</t>
    <phoneticPr fontId="1" type="noConversion"/>
  </si>
  <si>
    <t>꿈을 여는 교육</t>
    <phoneticPr fontId="1" type="noConversion"/>
  </si>
  <si>
    <t>Ⅴ-1</t>
  </si>
  <si>
    <t>Ⅴ-2</t>
  </si>
  <si>
    <t>Ⅴ-3</t>
  </si>
  <si>
    <t>Ⅴ-4</t>
  </si>
  <si>
    <t>공존 하는 환경</t>
    <phoneticPr fontId="1" type="noConversion"/>
  </si>
  <si>
    <t>Ⅵ-2</t>
  </si>
  <si>
    <t>Ⅵ-3</t>
  </si>
  <si>
    <t>Ⅵ-4</t>
  </si>
  <si>
    <t>Ⅵ-5</t>
  </si>
  <si>
    <t>Ⅵ-6</t>
  </si>
  <si>
    <t>Ⅵ-7</t>
  </si>
  <si>
    <t>국비</t>
    <phoneticPr fontId="1" type="noConversion"/>
  </si>
  <si>
    <t>도비</t>
    <phoneticPr fontId="1" type="noConversion"/>
  </si>
  <si>
    <t>총사업비</t>
    <phoneticPr fontId="1" type="noConversion"/>
  </si>
  <si>
    <t>읍내 다목적 광장 조성</t>
    <phoneticPr fontId="1" type="noConversion"/>
  </si>
  <si>
    <t>Ⅰ-9</t>
    <phoneticPr fontId="1" type="noConversion"/>
  </si>
  <si>
    <t>Ⅰ-10</t>
    <phoneticPr fontId="1" type="noConversion"/>
  </si>
  <si>
    <t>Ⅰ-11</t>
    <phoneticPr fontId="1" type="noConversion"/>
  </si>
  <si>
    <t>Ⅱ-14</t>
    <phoneticPr fontId="1" type="noConversion"/>
  </si>
  <si>
    <t>Ⅱ-15</t>
    <phoneticPr fontId="1" type="noConversion"/>
  </si>
  <si>
    <t>Ⅱ-16</t>
    <phoneticPr fontId="1" type="noConversion"/>
  </si>
  <si>
    <t>Ⅱ-17</t>
    <phoneticPr fontId="1" type="noConversion"/>
  </si>
  <si>
    <t>Ⅵ-8</t>
    <phoneticPr fontId="1" type="noConversion"/>
  </si>
  <si>
    <t>Ⅵ-9</t>
    <phoneticPr fontId="1" type="noConversion"/>
  </si>
  <si>
    <t>민선7기 공약사업 연차별 재원투자</t>
    <phoneticPr fontId="1" type="noConversion"/>
  </si>
  <si>
    <t>번호</t>
    <phoneticPr fontId="1" type="noConversion"/>
  </si>
  <si>
    <t>사업명</t>
    <phoneticPr fontId="1" type="noConversion"/>
  </si>
  <si>
    <t>재원</t>
    <phoneticPr fontId="1" type="noConversion"/>
  </si>
  <si>
    <t>계</t>
    <phoneticPr fontId="1" type="noConversion"/>
  </si>
  <si>
    <t>임기중 투자</t>
    <phoneticPr fontId="1" type="noConversion"/>
  </si>
  <si>
    <t>2018년도</t>
    <phoneticPr fontId="1" type="noConversion"/>
  </si>
  <si>
    <t>2019년도</t>
    <phoneticPr fontId="1" type="noConversion"/>
  </si>
  <si>
    <t>2020년도</t>
    <phoneticPr fontId="1" type="noConversion"/>
  </si>
  <si>
    <t>2021년도</t>
    <phoneticPr fontId="1" type="noConversion"/>
  </si>
  <si>
    <t>2022년도</t>
    <phoneticPr fontId="1" type="noConversion"/>
  </si>
  <si>
    <t>6개 분야,  66개 사업</t>
    <phoneticPr fontId="1" type="noConversion"/>
  </si>
  <si>
    <t>군비</t>
  </si>
  <si>
    <t>기타</t>
    <phoneticPr fontId="1" type="noConversion"/>
  </si>
  <si>
    <t>11개 사업</t>
    <phoneticPr fontId="1" type="noConversion"/>
  </si>
  <si>
    <t>Ⅰ-1</t>
    <phoneticPr fontId="1" type="noConversion"/>
  </si>
  <si>
    <t>갈사만조선산업단지 정상화를 위한 투자자 확보</t>
    <phoneticPr fontId="1" type="noConversion"/>
  </si>
  <si>
    <t>대송 산업단지 투자유치를 통한 산업단지 활성화</t>
    <phoneticPr fontId="1" type="noConversion"/>
  </si>
  <si>
    <t>섬진강 물아래 고향포구 조성사업</t>
    <phoneticPr fontId="1" type="noConversion"/>
  </si>
  <si>
    <t>화개 행정복합타운 기반 조성</t>
    <phoneticPr fontId="1" type="noConversion"/>
  </si>
  <si>
    <t>진교면 중심지 활성화사업</t>
    <phoneticPr fontId="1" type="noConversion"/>
  </si>
  <si>
    <t>공설시장 현대화 및 특성화 시장 육성</t>
    <phoneticPr fontId="1" type="noConversion"/>
  </si>
  <si>
    <t>공공 일자리 창출 및 사회적 경제기업 육성 확대</t>
    <phoneticPr fontId="1" type="noConversion"/>
  </si>
  <si>
    <t>복합교통타운 조성 등</t>
    <phoneticPr fontId="1" type="noConversion"/>
  </si>
  <si>
    <t>농어촌 버스 단일요금제 시행</t>
    <phoneticPr fontId="1" type="noConversion"/>
  </si>
  <si>
    <t>하동군 생활밀착형(근린형) 다목적 체육관 건립</t>
    <phoneticPr fontId="1" type="noConversion"/>
  </si>
  <si>
    <t>17개 사업</t>
    <phoneticPr fontId="1" type="noConversion"/>
  </si>
  <si>
    <t>금오산 레저관광 클러스터 구축(케이블카 유치, 하늘길)</t>
    <phoneticPr fontId="1" type="noConversion"/>
  </si>
  <si>
    <t>Ⅱ-2</t>
    <phoneticPr fontId="1" type="noConversion"/>
  </si>
  <si>
    <t>지리산 설산습지 생태환경 조성</t>
    <phoneticPr fontId="1" type="noConversion"/>
  </si>
  <si>
    <t>횡천~적량~하동을 연결하는 레일 MTB 조성</t>
    <phoneticPr fontId="1" type="noConversion"/>
  </si>
  <si>
    <t>벚꽃 길 야간 경관화</t>
    <phoneticPr fontId="1" type="noConversion"/>
  </si>
  <si>
    <t>Ⅱ-6</t>
    <phoneticPr fontId="1" type="noConversion"/>
  </si>
  <si>
    <t>하동 편백 치유의 숲 조성</t>
    <phoneticPr fontId="1" type="noConversion"/>
  </si>
  <si>
    <t>두꺼비 생물자원 보전시설 조성</t>
    <phoneticPr fontId="1" type="noConversion"/>
  </si>
  <si>
    <t>청학동 도인의 길 조성</t>
    <phoneticPr fontId="1" type="noConversion"/>
  </si>
  <si>
    <t>3D프린팅 및 ICT서비스 관광 활성화</t>
    <phoneticPr fontId="1" type="noConversion"/>
  </si>
  <si>
    <t>하동호 주변 힐링공원 조성</t>
    <phoneticPr fontId="1" type="noConversion"/>
  </si>
  <si>
    <t>가야사 문화 복원</t>
    <phoneticPr fontId="1" type="noConversion"/>
  </si>
  <si>
    <t>세계적인 웰니스 케어단지와 천년 다원 조성</t>
    <phoneticPr fontId="1" type="noConversion"/>
  </si>
  <si>
    <t>세계 차 박람회(야생차문화축제) 추진 등</t>
    <phoneticPr fontId="1" type="noConversion"/>
  </si>
  <si>
    <t>‘상상도서관’ 건립 추진</t>
    <phoneticPr fontId="1" type="noConversion"/>
  </si>
  <si>
    <t>구재봉 자연 휴양림 활성화</t>
    <phoneticPr fontId="1" type="noConversion"/>
  </si>
  <si>
    <t>진교 명품 가로수길 확대 조성</t>
    <phoneticPr fontId="1" type="noConversion"/>
  </si>
  <si>
    <t>16개 사업</t>
    <phoneticPr fontId="1" type="noConversion"/>
  </si>
  <si>
    <t>농식품 1억불(약1,085억원) 이상 수출 달성</t>
    <phoneticPr fontId="1" type="noConversion"/>
  </si>
  <si>
    <t>원예작물 수출단지 조성</t>
    <phoneticPr fontId="1" type="noConversion"/>
  </si>
  <si>
    <t>하동군 축산종합타운 조성</t>
    <phoneticPr fontId="1" type="noConversion"/>
  </si>
  <si>
    <t>화개.악양.청암 친환경지구 벨트 육성</t>
    <phoneticPr fontId="1" type="noConversion"/>
  </si>
  <si>
    <t>평사리 10차 산업단지 육성</t>
    <phoneticPr fontId="1" type="noConversion"/>
  </si>
  <si>
    <t>귀농·귀촌인 맞춤형 주택단지 조성</t>
    <phoneticPr fontId="1" type="noConversion"/>
  </si>
  <si>
    <t>Ⅲ-8</t>
    <phoneticPr fontId="1" type="noConversion"/>
  </si>
  <si>
    <t>청년 농어업인 활성화 지원</t>
    <phoneticPr fontId="1" type="noConversion"/>
  </si>
  <si>
    <t>고품질 딸기 생산단지 조성</t>
    <phoneticPr fontId="1" type="noConversion"/>
  </si>
  <si>
    <t>Ⅲ-10</t>
    <phoneticPr fontId="1" type="noConversion"/>
  </si>
  <si>
    <t>청정 임산물 특화단지 조성 및
신소득 전략작목 육성</t>
    <phoneticPr fontId="1" type="noConversion"/>
  </si>
  <si>
    <t>스마트 팜 부농 육성</t>
    <phoneticPr fontId="1" type="noConversion"/>
  </si>
  <si>
    <t>u-IT 융합 녹차 참숭어 양식어장 조성</t>
    <phoneticPr fontId="1" type="noConversion"/>
  </si>
  <si>
    <t>대한민국 최고의 꽃 테마 축제 육성</t>
    <phoneticPr fontId="1" type="noConversion"/>
  </si>
  <si>
    <t>고품질 맷돌호박 6차 산업화</t>
    <phoneticPr fontId="1" type="noConversion"/>
  </si>
  <si>
    <t>우수 농특산물 마케팅 활성화</t>
    <phoneticPr fontId="1" type="noConversion"/>
  </si>
  <si>
    <t>섬진강 재첩어업, 국가 및 세계중요어업유산 등재 추진</t>
    <phoneticPr fontId="1" type="noConversion"/>
  </si>
  <si>
    <t>9개 사업</t>
    <phoneticPr fontId="1" type="noConversion"/>
  </si>
  <si>
    <t>노인·장애인복지관 맞춤형 복지의 소(笑)·락(樂)·당(堂) 운영</t>
    <phoneticPr fontId="1" type="noConversion"/>
  </si>
  <si>
    <t>여성·아동 안심보호 쉼터 조성</t>
    <phoneticPr fontId="1" type="noConversion"/>
  </si>
  <si>
    <t>복지 사각지대 제로 행복UP 사업</t>
    <phoneticPr fontId="1" type="noConversion"/>
  </si>
  <si>
    <t>호국공원 정비로 역사자원 재조명</t>
    <phoneticPr fontId="1" type="noConversion"/>
  </si>
  <si>
    <t>진료환경 개선 지원</t>
    <phoneticPr fontId="1" type="noConversion"/>
  </si>
  <si>
    <t>방역지리 정보시스템 구축</t>
    <phoneticPr fontId="1" type="noConversion"/>
  </si>
  <si>
    <t>치매안심센터 설치</t>
    <phoneticPr fontId="1" type="noConversion"/>
  </si>
  <si>
    <t>치매안심마을 운영</t>
    <phoneticPr fontId="1" type="noConversion"/>
  </si>
  <si>
    <t>치매전담 노인요양시설 운영</t>
    <phoneticPr fontId="1" type="noConversion"/>
  </si>
  <si>
    <t>4개 사업</t>
    <phoneticPr fontId="1" type="noConversion"/>
  </si>
  <si>
    <t>지역이 함께하는 미래인재 육성</t>
    <phoneticPr fontId="1" type="noConversion"/>
  </si>
  <si>
    <t>최신 정보화 트렌드를 반영한 정보화 교육 추진</t>
    <phoneticPr fontId="1" type="noConversion"/>
  </si>
  <si>
    <t>청소년 해외 교류 확대</t>
    <phoneticPr fontId="1" type="noConversion"/>
  </si>
  <si>
    <t>국공립 보육시설 확충</t>
    <phoneticPr fontId="1" type="noConversion"/>
  </si>
  <si>
    <t>Ⅵ-1</t>
    <phoneticPr fontId="1" type="noConversion"/>
  </si>
  <si>
    <t>탄소 없는 녹색마을 조성</t>
    <phoneticPr fontId="1" type="noConversion"/>
  </si>
  <si>
    <t>건강하고 넉넉한 하동 라이프</t>
    <phoneticPr fontId="1" type="noConversion"/>
  </si>
  <si>
    <t>하동지구 하천재해 예방사업</t>
    <phoneticPr fontId="1" type="noConversion"/>
  </si>
  <si>
    <t>하모니파크 조성 사업</t>
    <phoneticPr fontId="1" type="noConversion"/>
  </si>
  <si>
    <t>광역 및 지방상수도 급수구역 확장사업</t>
    <phoneticPr fontId="1" type="noConversion"/>
  </si>
  <si>
    <t>공동주택 1,000호 건립</t>
    <phoneticPr fontId="1" type="noConversion"/>
  </si>
  <si>
    <t>지방도 위험도로 개선 및 정비</t>
    <phoneticPr fontId="1" type="noConversion"/>
  </si>
  <si>
    <t>효율과 안전을 위한 LED 도로조명 100% 교체</t>
    <phoneticPr fontId="1" type="noConversion"/>
  </si>
  <si>
    <t xml:space="preserve"> (단위:백만원)</t>
    <phoneticPr fontId="1" type="noConversion"/>
  </si>
  <si>
    <t xml:space="preserve"> </t>
  </si>
  <si>
    <t>2019. 2. 1. 기준</t>
    <phoneticPr fontId="1" type="noConversion"/>
  </si>
  <si>
    <t>임기전</t>
    <phoneticPr fontId="1" type="noConversion"/>
  </si>
  <si>
    <t>임기후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</si>
</sst>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176" fontId="4" fillId="2" borderId="2" xfId="1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4" borderId="2" xfId="0" applyFont="1" applyFill="1" applyBorder="1" applyAlignment="1">
      <alignment horizontal="center" vertical="center"/>
    </xf>
    <xf numFmtId="41" fontId="4" fillId="4" borderId="2" xfId="0" applyNumberFormat="1" applyFont="1" applyFill="1" applyBorder="1">
      <alignment vertical="center"/>
    </xf>
    <xf numFmtId="41" fontId="4" fillId="4" borderId="2" xfId="1" applyNumberFormat="1" applyFont="1" applyFill="1" applyBorder="1">
      <alignment vertical="center"/>
    </xf>
    <xf numFmtId="0" fontId="4" fillId="3" borderId="0" xfId="0" applyFont="1" applyFill="1">
      <alignment vertical="center"/>
    </xf>
    <xf numFmtId="41" fontId="4" fillId="3" borderId="2" xfId="1" applyNumberFormat="1" applyFont="1" applyFill="1" applyBorder="1" applyAlignment="1">
      <alignment horizontal="center" vertical="center"/>
    </xf>
    <xf numFmtId="41" fontId="4" fillId="3" borderId="2" xfId="1" applyNumberFormat="1" applyFont="1" applyFill="1" applyBorder="1">
      <alignment vertical="center"/>
    </xf>
    <xf numFmtId="41" fontId="4" fillId="3" borderId="2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1" applyNumberFormat="1" applyFont="1">
      <alignment vertical="center"/>
    </xf>
    <xf numFmtId="41" fontId="0" fillId="0" borderId="0" xfId="0" applyNumberFormat="1">
      <alignment vertical="center"/>
    </xf>
    <xf numFmtId="0" fontId="8" fillId="0" borderId="1" xfId="0" applyFont="1" applyBorder="1" applyAlignment="1">
      <alignment vertical="center"/>
    </xf>
    <xf numFmtId="176" fontId="8" fillId="0" borderId="0" xfId="1" applyNumberFormat="1" applyFont="1">
      <alignment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41" fontId="4" fillId="5" borderId="2" xfId="0" applyNumberFormat="1" applyFont="1" applyFill="1" applyBorder="1">
      <alignment vertical="center"/>
    </xf>
    <xf numFmtId="41" fontId="4" fillId="5" borderId="2" xfId="1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>
      <alignment vertical="center"/>
    </xf>
    <xf numFmtId="41" fontId="4" fillId="0" borderId="2" xfId="1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1" fontId="4" fillId="6" borderId="2" xfId="1" applyNumberFormat="1" applyFont="1" applyFill="1" applyBorder="1">
      <alignment vertical="center"/>
    </xf>
    <xf numFmtId="41" fontId="7" fillId="5" borderId="2" xfId="0" applyNumberFormat="1" applyFont="1" applyFill="1" applyBorder="1">
      <alignment vertical="center"/>
    </xf>
    <xf numFmtId="41" fontId="4" fillId="0" borderId="2" xfId="1" applyNumberFormat="1" applyFont="1" applyFill="1" applyBorder="1">
      <alignment vertical="center"/>
    </xf>
    <xf numFmtId="41" fontId="7" fillId="0" borderId="2" xfId="1" applyNumberFormat="1" applyFont="1" applyFill="1" applyBorder="1">
      <alignment vertical="center"/>
    </xf>
    <xf numFmtId="0" fontId="0" fillId="5" borderId="2" xfId="0" applyFill="1" applyBorder="1">
      <alignment vertical="center"/>
    </xf>
    <xf numFmtId="0" fontId="0" fillId="0" borderId="2" xfId="0" applyFill="1" applyBorder="1">
      <alignment vertical="center"/>
    </xf>
    <xf numFmtId="41" fontId="7" fillId="0" borderId="2" xfId="0" applyNumberFormat="1" applyFont="1" applyFill="1" applyBorder="1">
      <alignment vertical="center"/>
    </xf>
    <xf numFmtId="41" fontId="7" fillId="0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41" fontId="4" fillId="0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41" fontId="4" fillId="5" borderId="2" xfId="1" applyNumberFormat="1" applyFont="1" applyFill="1" applyBorder="1">
      <alignment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41" fontId="4" fillId="6" borderId="2" xfId="0" applyNumberFormat="1" applyFont="1" applyFill="1" applyBorder="1">
      <alignment vertical="center"/>
    </xf>
    <xf numFmtId="0" fontId="4" fillId="6" borderId="2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shrinkToFit="1"/>
    </xf>
    <xf numFmtId="176" fontId="4" fillId="2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49" fontId="4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6.5" x14ac:dyDescent="0.3"/>
  <cols>
    <col min="1" max="1" width="10.625" style="11" customWidth="1"/>
    <col min="2" max="2" width="8.5" style="12" customWidth="1"/>
    <col min="3" max="3" width="29.125" style="13" customWidth="1"/>
    <col min="4" max="4" width="7.625" style="11" customWidth="1"/>
    <col min="5" max="6" width="13.5" style="17" customWidth="1"/>
    <col min="7" max="10" width="11.75" style="14" customWidth="1"/>
    <col min="11" max="11" width="12.5" style="14" customWidth="1"/>
    <col min="12" max="12" width="12.5" customWidth="1"/>
    <col min="15" max="15" width="11.5" bestFit="1" customWidth="1"/>
  </cols>
  <sheetData>
    <row r="1" spans="1:15" ht="41.25" x14ac:dyDescent="0.3">
      <c r="A1" s="56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O1" s="15"/>
    </row>
    <row r="2" spans="1:15" ht="24.75" customHeight="1" x14ac:dyDescent="0.3">
      <c r="A2" s="1" t="s">
        <v>163</v>
      </c>
      <c r="B2" s="1"/>
      <c r="C2" s="1"/>
      <c r="D2" s="1"/>
      <c r="E2" s="16"/>
      <c r="F2" s="16"/>
      <c r="G2" s="1"/>
      <c r="H2" s="1"/>
      <c r="I2" s="1"/>
      <c r="J2" s="1"/>
      <c r="L2" s="1" t="s">
        <v>161</v>
      </c>
    </row>
    <row r="3" spans="1:15" x14ac:dyDescent="0.3">
      <c r="A3" s="57" t="s">
        <v>1</v>
      </c>
      <c r="B3" s="58" t="s">
        <v>76</v>
      </c>
      <c r="C3" s="57" t="s">
        <v>77</v>
      </c>
      <c r="D3" s="57" t="s">
        <v>78</v>
      </c>
      <c r="E3" s="46" t="s">
        <v>79</v>
      </c>
      <c r="F3" s="46" t="s">
        <v>164</v>
      </c>
      <c r="G3" s="46" t="s">
        <v>80</v>
      </c>
      <c r="H3" s="46"/>
      <c r="I3" s="46"/>
      <c r="J3" s="46"/>
      <c r="K3" s="46"/>
      <c r="L3" s="46" t="s">
        <v>165</v>
      </c>
    </row>
    <row r="4" spans="1:15" s="3" customFormat="1" x14ac:dyDescent="0.3">
      <c r="A4" s="57"/>
      <c r="B4" s="58"/>
      <c r="C4" s="57"/>
      <c r="D4" s="57"/>
      <c r="E4" s="46"/>
      <c r="F4" s="46"/>
      <c r="G4" s="2" t="s">
        <v>81</v>
      </c>
      <c r="H4" s="2" t="s">
        <v>82</v>
      </c>
      <c r="I4" s="2" t="s">
        <v>83</v>
      </c>
      <c r="J4" s="2" t="s">
        <v>84</v>
      </c>
      <c r="K4" s="2" t="s">
        <v>85</v>
      </c>
      <c r="L4" s="46"/>
    </row>
    <row r="5" spans="1:15" s="3" customFormat="1" ht="23.25" customHeight="1" x14ac:dyDescent="0.3">
      <c r="A5" s="54" t="s">
        <v>64</v>
      </c>
      <c r="B5" s="55"/>
      <c r="C5" s="54" t="s">
        <v>86</v>
      </c>
      <c r="D5" s="24" t="s">
        <v>79</v>
      </c>
      <c r="E5" s="41">
        <f>SUM(F5:L5)</f>
        <v>2725654</v>
      </c>
      <c r="F5" s="41">
        <f>SUM(F10,F70,F160,F245,F295,F320)</f>
        <v>468243</v>
      </c>
      <c r="G5" s="25">
        <f t="shared" ref="G5:L9" si="0">SUM(G10,G70,G160,G245,G295,G320)</f>
        <v>85719</v>
      </c>
      <c r="H5" s="25">
        <f t="shared" si="0"/>
        <v>524003</v>
      </c>
      <c r="I5" s="25">
        <f t="shared" si="0"/>
        <v>516161</v>
      </c>
      <c r="J5" s="25">
        <f t="shared" si="0"/>
        <v>516992</v>
      </c>
      <c r="K5" s="25">
        <f t="shared" si="0"/>
        <v>611538</v>
      </c>
      <c r="L5" s="42">
        <f>SUM(L10,L70,L160,L245,L295,L320)</f>
        <v>2998</v>
      </c>
    </row>
    <row r="6" spans="1:15" s="3" customFormat="1" ht="23.25" customHeight="1" x14ac:dyDescent="0.3">
      <c r="A6" s="54"/>
      <c r="B6" s="55"/>
      <c r="C6" s="54"/>
      <c r="D6" s="24" t="s">
        <v>62</v>
      </c>
      <c r="E6" s="41">
        <f t="shared" ref="E6:E9" si="1">SUM(F6:L6)</f>
        <v>199404</v>
      </c>
      <c r="F6" s="41">
        <f t="shared" ref="F6:F9" si="2">SUM(F11,F71,F161,F246,F296,F321)</f>
        <v>23545</v>
      </c>
      <c r="G6" s="25">
        <f t="shared" si="0"/>
        <v>18396</v>
      </c>
      <c r="H6" s="25">
        <f t="shared" si="0"/>
        <v>31209</v>
      </c>
      <c r="I6" s="25">
        <f t="shared" si="0"/>
        <v>46842</v>
      </c>
      <c r="J6" s="25">
        <f t="shared" si="0"/>
        <v>53243</v>
      </c>
      <c r="K6" s="25">
        <f t="shared" si="0"/>
        <v>24071</v>
      </c>
      <c r="L6" s="42">
        <f t="shared" si="0"/>
        <v>2098</v>
      </c>
    </row>
    <row r="7" spans="1:15" s="3" customFormat="1" ht="23.25" customHeight="1" x14ac:dyDescent="0.3">
      <c r="A7" s="54"/>
      <c r="B7" s="55"/>
      <c r="C7" s="54"/>
      <c r="D7" s="24" t="s">
        <v>63</v>
      </c>
      <c r="E7" s="41">
        <f t="shared" si="1"/>
        <v>99051</v>
      </c>
      <c r="F7" s="41">
        <f t="shared" si="2"/>
        <v>31559</v>
      </c>
      <c r="G7" s="25">
        <f t="shared" si="0"/>
        <v>12704.5</v>
      </c>
      <c r="H7" s="25">
        <f t="shared" si="0"/>
        <v>10582</v>
      </c>
      <c r="I7" s="25">
        <f t="shared" si="0"/>
        <v>15729.5</v>
      </c>
      <c r="J7" s="25">
        <f t="shared" si="0"/>
        <v>21120</v>
      </c>
      <c r="K7" s="25">
        <f t="shared" si="0"/>
        <v>7086</v>
      </c>
      <c r="L7" s="42">
        <f t="shared" si="0"/>
        <v>270</v>
      </c>
    </row>
    <row r="8" spans="1:15" s="3" customFormat="1" ht="23.25" customHeight="1" x14ac:dyDescent="0.3">
      <c r="A8" s="54"/>
      <c r="B8" s="55"/>
      <c r="C8" s="54"/>
      <c r="D8" s="24" t="s">
        <v>87</v>
      </c>
      <c r="E8" s="41">
        <f t="shared" si="1"/>
        <v>256356</v>
      </c>
      <c r="F8" s="41">
        <f t="shared" si="2"/>
        <v>36373</v>
      </c>
      <c r="G8" s="25">
        <f t="shared" si="0"/>
        <v>22121.5</v>
      </c>
      <c r="H8" s="25">
        <f t="shared" si="0"/>
        <v>48701</v>
      </c>
      <c r="I8" s="25">
        <f t="shared" si="0"/>
        <v>54891.5</v>
      </c>
      <c r="J8" s="25">
        <f t="shared" si="0"/>
        <v>50327</v>
      </c>
      <c r="K8" s="25">
        <f t="shared" si="0"/>
        <v>43312</v>
      </c>
      <c r="L8" s="42">
        <f t="shared" si="0"/>
        <v>630</v>
      </c>
    </row>
    <row r="9" spans="1:15" s="3" customFormat="1" ht="23.25" customHeight="1" x14ac:dyDescent="0.3">
      <c r="A9" s="54"/>
      <c r="B9" s="55"/>
      <c r="C9" s="54"/>
      <c r="D9" s="24" t="s">
        <v>88</v>
      </c>
      <c r="E9" s="41">
        <f t="shared" si="1"/>
        <v>2170843</v>
      </c>
      <c r="F9" s="41">
        <f t="shared" si="2"/>
        <v>376766</v>
      </c>
      <c r="G9" s="25">
        <f t="shared" si="0"/>
        <v>32497</v>
      </c>
      <c r="H9" s="25">
        <f t="shared" si="0"/>
        <v>433511</v>
      </c>
      <c r="I9" s="25">
        <f t="shared" si="0"/>
        <v>398698</v>
      </c>
      <c r="J9" s="25">
        <f t="shared" si="0"/>
        <v>392302</v>
      </c>
      <c r="K9" s="25">
        <f t="shared" si="0"/>
        <v>537069</v>
      </c>
      <c r="L9" s="42">
        <f t="shared" si="0"/>
        <v>0</v>
      </c>
    </row>
    <row r="10" spans="1:15" s="7" customFormat="1" ht="23.25" customHeight="1" x14ac:dyDescent="0.3">
      <c r="A10" s="48" t="s">
        <v>2</v>
      </c>
      <c r="B10" s="49"/>
      <c r="C10" s="48" t="s">
        <v>89</v>
      </c>
      <c r="D10" s="4" t="s">
        <v>79</v>
      </c>
      <c r="E10" s="5">
        <f>SUM(F10:K10)</f>
        <v>2214441</v>
      </c>
      <c r="F10" s="5">
        <f>SUM(F15,F20,F25,F30,F35,F40,F45,F50,F55,F60,F65)</f>
        <v>432856</v>
      </c>
      <c r="G10" s="6">
        <f t="shared" ref="G10:L14" si="3">SUM(G15,G20,G25,G30,G35,G40,G45,G50,G55,G60,G65)</f>
        <v>26011</v>
      </c>
      <c r="H10" s="6">
        <f t="shared" si="3"/>
        <v>411868</v>
      </c>
      <c r="I10" s="6">
        <f t="shared" si="3"/>
        <v>371850</v>
      </c>
      <c r="J10" s="6">
        <f t="shared" si="3"/>
        <v>416567</v>
      </c>
      <c r="K10" s="6">
        <f t="shared" si="3"/>
        <v>555289</v>
      </c>
      <c r="L10" s="36">
        <f>SUM(L15,L20,L25,L30,L35,L40,L45,L50,L55,L60,L65)</f>
        <v>2998</v>
      </c>
    </row>
    <row r="11" spans="1:15" s="7" customFormat="1" ht="23.25" customHeight="1" x14ac:dyDescent="0.3">
      <c r="A11" s="48"/>
      <c r="B11" s="49"/>
      <c r="C11" s="48"/>
      <c r="D11" s="4" t="s">
        <v>62</v>
      </c>
      <c r="E11" s="5">
        <f t="shared" ref="E11:E14" si="4">SUM(F11:K11)</f>
        <v>80221</v>
      </c>
      <c r="F11" s="5">
        <f t="shared" ref="F11:F14" si="5">SUM(F16,F21,F26,F31,F36,F41,F46,F51,F56,F61,F66)</f>
        <v>19575</v>
      </c>
      <c r="G11" s="6">
        <f t="shared" si="3"/>
        <v>5061</v>
      </c>
      <c r="H11" s="6">
        <f t="shared" si="3"/>
        <v>9218</v>
      </c>
      <c r="I11" s="6">
        <f t="shared" si="3"/>
        <v>14225</v>
      </c>
      <c r="J11" s="6">
        <f t="shared" si="3"/>
        <v>21274</v>
      </c>
      <c r="K11" s="6">
        <f t="shared" si="3"/>
        <v>10868</v>
      </c>
      <c r="L11" s="36">
        <f t="shared" si="3"/>
        <v>2098</v>
      </c>
    </row>
    <row r="12" spans="1:15" s="7" customFormat="1" ht="23.25" customHeight="1" x14ac:dyDescent="0.3">
      <c r="A12" s="48"/>
      <c r="B12" s="49"/>
      <c r="C12" s="48"/>
      <c r="D12" s="4" t="s">
        <v>63</v>
      </c>
      <c r="E12" s="5">
        <f t="shared" si="4"/>
        <v>56919</v>
      </c>
      <c r="F12" s="5">
        <f t="shared" si="5"/>
        <v>27730</v>
      </c>
      <c r="G12" s="6">
        <f t="shared" si="3"/>
        <v>6976</v>
      </c>
      <c r="H12" s="6">
        <f t="shared" si="3"/>
        <v>2261</v>
      </c>
      <c r="I12" s="6">
        <f t="shared" si="3"/>
        <v>5718</v>
      </c>
      <c r="J12" s="6">
        <f t="shared" si="3"/>
        <v>12132</v>
      </c>
      <c r="K12" s="6">
        <f t="shared" si="3"/>
        <v>2102</v>
      </c>
      <c r="L12" s="36">
        <f t="shared" si="3"/>
        <v>270</v>
      </c>
    </row>
    <row r="13" spans="1:15" s="7" customFormat="1" ht="23.25" customHeight="1" x14ac:dyDescent="0.3">
      <c r="A13" s="48"/>
      <c r="B13" s="49"/>
      <c r="C13" s="48"/>
      <c r="D13" s="4" t="s">
        <v>87</v>
      </c>
      <c r="E13" s="5">
        <f t="shared" si="4"/>
        <v>92942</v>
      </c>
      <c r="F13" s="5">
        <f t="shared" si="5"/>
        <v>20395</v>
      </c>
      <c r="G13" s="6">
        <f t="shared" si="3"/>
        <v>2390</v>
      </c>
      <c r="H13" s="6">
        <f t="shared" si="3"/>
        <v>16337</v>
      </c>
      <c r="I13" s="6">
        <f t="shared" si="3"/>
        <v>20113</v>
      </c>
      <c r="J13" s="6">
        <f t="shared" si="3"/>
        <v>17128</v>
      </c>
      <c r="K13" s="6">
        <f t="shared" si="3"/>
        <v>16579</v>
      </c>
      <c r="L13" s="36">
        <f t="shared" si="3"/>
        <v>630</v>
      </c>
    </row>
    <row r="14" spans="1:15" s="7" customFormat="1" ht="23.25" customHeight="1" x14ac:dyDescent="0.3">
      <c r="A14" s="48"/>
      <c r="B14" s="49"/>
      <c r="C14" s="48"/>
      <c r="D14" s="4" t="s">
        <v>88</v>
      </c>
      <c r="E14" s="5">
        <f t="shared" si="4"/>
        <v>1984359</v>
      </c>
      <c r="F14" s="5">
        <f t="shared" si="5"/>
        <v>365156</v>
      </c>
      <c r="G14" s="6">
        <f t="shared" si="3"/>
        <v>11584</v>
      </c>
      <c r="H14" s="6">
        <f t="shared" si="3"/>
        <v>384052</v>
      </c>
      <c r="I14" s="6">
        <f t="shared" si="3"/>
        <v>331794</v>
      </c>
      <c r="J14" s="6">
        <f t="shared" si="3"/>
        <v>366033</v>
      </c>
      <c r="K14" s="6">
        <f t="shared" si="3"/>
        <v>525740</v>
      </c>
      <c r="L14" s="36">
        <f t="shared" si="3"/>
        <v>0</v>
      </c>
    </row>
    <row r="15" spans="1:15" s="3" customFormat="1" ht="23.25" customHeight="1" x14ac:dyDescent="0.3">
      <c r="A15" s="53"/>
      <c r="B15" s="52" t="s">
        <v>90</v>
      </c>
      <c r="C15" s="45" t="s">
        <v>91</v>
      </c>
      <c r="D15" s="4" t="s">
        <v>79</v>
      </c>
      <c r="E15" s="20">
        <f>SUM(F15:K15)</f>
        <v>1597000</v>
      </c>
      <c r="F15" s="20">
        <f>SUM(F16:F19)</f>
        <v>191745</v>
      </c>
      <c r="G15" s="21">
        <f t="shared" ref="G15:K15" si="6">SUM(G16:G19)</f>
        <v>1475</v>
      </c>
      <c r="H15" s="21">
        <f t="shared" si="6"/>
        <v>300000</v>
      </c>
      <c r="I15" s="21">
        <f t="shared" si="6"/>
        <v>306620</v>
      </c>
      <c r="J15" s="21">
        <f t="shared" si="6"/>
        <v>320000</v>
      </c>
      <c r="K15" s="21">
        <f t="shared" si="6"/>
        <v>477160</v>
      </c>
      <c r="L15" s="29"/>
    </row>
    <row r="16" spans="1:15" s="3" customFormat="1" ht="23.25" customHeight="1" x14ac:dyDescent="0.3">
      <c r="A16" s="53"/>
      <c r="B16" s="52"/>
      <c r="C16" s="45"/>
      <c r="D16" s="4" t="s">
        <v>62</v>
      </c>
      <c r="E16" s="22">
        <f t="shared" ref="E16:E18" si="7">SUM(F16:K16)</f>
        <v>19405</v>
      </c>
      <c r="F16" s="22">
        <v>6095</v>
      </c>
      <c r="G16" s="8"/>
      <c r="H16" s="8"/>
      <c r="I16" s="8">
        <v>3310</v>
      </c>
      <c r="J16" s="8">
        <v>10000</v>
      </c>
      <c r="K16" s="8"/>
      <c r="L16" s="18"/>
    </row>
    <row r="17" spans="1:12" s="3" customFormat="1" ht="23.25" customHeight="1" x14ac:dyDescent="0.3">
      <c r="A17" s="53"/>
      <c r="B17" s="52"/>
      <c r="C17" s="45"/>
      <c r="D17" s="4" t="s">
        <v>63</v>
      </c>
      <c r="E17" s="22">
        <f t="shared" si="7"/>
        <v>19405</v>
      </c>
      <c r="F17" s="22">
        <v>4620</v>
      </c>
      <c r="G17" s="8">
        <v>1475</v>
      </c>
      <c r="H17" s="8"/>
      <c r="I17" s="8">
        <v>3310</v>
      </c>
      <c r="J17" s="8">
        <v>10000</v>
      </c>
      <c r="K17" s="8"/>
      <c r="L17" s="18"/>
    </row>
    <row r="18" spans="1:12" s="3" customFormat="1" ht="23.25" customHeight="1" x14ac:dyDescent="0.3">
      <c r="A18" s="53"/>
      <c r="B18" s="52"/>
      <c r="C18" s="45"/>
      <c r="D18" s="4" t="s">
        <v>87</v>
      </c>
      <c r="E18" s="22">
        <f t="shared" si="7"/>
        <v>0</v>
      </c>
      <c r="F18" s="22"/>
      <c r="G18" s="8"/>
      <c r="H18" s="8"/>
      <c r="I18" s="8"/>
      <c r="J18" s="8"/>
      <c r="K18" s="8"/>
      <c r="L18" s="18"/>
    </row>
    <row r="19" spans="1:12" s="3" customFormat="1" ht="23.25" customHeight="1" x14ac:dyDescent="0.3">
      <c r="A19" s="53"/>
      <c r="B19" s="52"/>
      <c r="C19" s="45"/>
      <c r="D19" s="4" t="s">
        <v>88</v>
      </c>
      <c r="E19" s="22">
        <f>SUM(F19:K19)</f>
        <v>1558190</v>
      </c>
      <c r="F19" s="22">
        <v>181030</v>
      </c>
      <c r="G19" s="8"/>
      <c r="H19" s="8">
        <v>300000</v>
      </c>
      <c r="I19" s="8">
        <v>300000</v>
      </c>
      <c r="J19" s="8">
        <v>300000</v>
      </c>
      <c r="K19" s="8">
        <v>477160</v>
      </c>
      <c r="L19" s="18"/>
    </row>
    <row r="20" spans="1:12" s="3" customFormat="1" ht="23.25" customHeight="1" x14ac:dyDescent="0.3">
      <c r="A20" s="53"/>
      <c r="B20" s="52" t="s">
        <v>3</v>
      </c>
      <c r="C20" s="45" t="s">
        <v>92</v>
      </c>
      <c r="D20" s="4" t="s">
        <v>79</v>
      </c>
      <c r="E20" s="20">
        <f>SUM(F20:K20)</f>
        <v>259262</v>
      </c>
      <c r="F20" s="20">
        <f>SUM(F21:F24)</f>
        <v>207486</v>
      </c>
      <c r="G20" s="21">
        <f t="shared" ref="G20:K20" si="8">SUM(G21:G24)</f>
        <v>18186</v>
      </c>
      <c r="H20" s="21">
        <f t="shared" si="8"/>
        <v>33590</v>
      </c>
      <c r="I20" s="21">
        <f t="shared" si="8"/>
        <v>0</v>
      </c>
      <c r="J20" s="21">
        <f t="shared" si="8"/>
        <v>0</v>
      </c>
      <c r="K20" s="21">
        <f t="shared" si="8"/>
        <v>0</v>
      </c>
      <c r="L20" s="29"/>
    </row>
    <row r="21" spans="1:12" s="3" customFormat="1" ht="23.25" customHeight="1" x14ac:dyDescent="0.3">
      <c r="A21" s="53"/>
      <c r="B21" s="52"/>
      <c r="C21" s="45"/>
      <c r="D21" s="4" t="s">
        <v>62</v>
      </c>
      <c r="E21" s="22">
        <f t="shared" ref="E21:E24" si="9">SUM(F21:K21)</f>
        <v>16631</v>
      </c>
      <c r="F21" s="22">
        <v>13080</v>
      </c>
      <c r="G21" s="23">
        <v>3551</v>
      </c>
      <c r="H21" s="23"/>
      <c r="I21" s="23"/>
      <c r="J21" s="23"/>
      <c r="K21" s="23"/>
      <c r="L21" s="18"/>
    </row>
    <row r="22" spans="1:12" s="3" customFormat="1" ht="23.25" customHeight="1" x14ac:dyDescent="0.3">
      <c r="A22" s="53"/>
      <c r="B22" s="52"/>
      <c r="C22" s="45"/>
      <c r="D22" s="4" t="s">
        <v>63</v>
      </c>
      <c r="E22" s="22">
        <f t="shared" si="9"/>
        <v>16631</v>
      </c>
      <c r="F22" s="22">
        <v>13080</v>
      </c>
      <c r="G22" s="23">
        <v>3551</v>
      </c>
      <c r="H22" s="23"/>
      <c r="I22" s="23"/>
      <c r="J22" s="23"/>
      <c r="K22" s="23"/>
      <c r="L22" s="18"/>
    </row>
    <row r="23" spans="1:12" s="3" customFormat="1" ht="23.25" customHeight="1" x14ac:dyDescent="0.3">
      <c r="A23" s="53"/>
      <c r="B23" s="52"/>
      <c r="C23" s="45"/>
      <c r="D23" s="4" t="s">
        <v>87</v>
      </c>
      <c r="E23" s="22">
        <f t="shared" si="9"/>
        <v>0</v>
      </c>
      <c r="F23" s="22"/>
      <c r="G23" s="23"/>
      <c r="H23" s="23"/>
      <c r="I23" s="23"/>
      <c r="J23" s="23"/>
      <c r="K23" s="23"/>
      <c r="L23" s="18"/>
    </row>
    <row r="24" spans="1:12" s="3" customFormat="1" ht="23.25" customHeight="1" x14ac:dyDescent="0.3">
      <c r="A24" s="53"/>
      <c r="B24" s="52"/>
      <c r="C24" s="45"/>
      <c r="D24" s="4" t="s">
        <v>88</v>
      </c>
      <c r="E24" s="22">
        <f t="shared" si="9"/>
        <v>226000</v>
      </c>
      <c r="F24" s="22">
        <v>181326</v>
      </c>
      <c r="G24" s="23">
        <v>11084</v>
      </c>
      <c r="H24" s="23">
        <v>33590</v>
      </c>
      <c r="I24" s="23"/>
      <c r="J24" s="23"/>
      <c r="K24" s="23"/>
      <c r="L24" s="18"/>
    </row>
    <row r="25" spans="1:12" s="3" customFormat="1" ht="23.25" customHeight="1" x14ac:dyDescent="0.3">
      <c r="A25" s="53"/>
      <c r="B25" s="52" t="s">
        <v>4</v>
      </c>
      <c r="C25" s="45" t="s">
        <v>0</v>
      </c>
      <c r="D25" s="4" t="s">
        <v>79</v>
      </c>
      <c r="E25" s="20">
        <f>SUM(F25:K25)</f>
        <v>229300</v>
      </c>
      <c r="F25" s="20">
        <f>SUM(F26:F29)</f>
        <v>32800</v>
      </c>
      <c r="G25" s="21">
        <f t="shared" ref="G25:K25" si="10">SUM(G26:G29)</f>
        <v>500</v>
      </c>
      <c r="H25" s="21">
        <f t="shared" si="10"/>
        <v>50300</v>
      </c>
      <c r="I25" s="21">
        <f t="shared" si="10"/>
        <v>31600</v>
      </c>
      <c r="J25" s="21">
        <f t="shared" si="10"/>
        <v>65800</v>
      </c>
      <c r="K25" s="21">
        <f t="shared" si="10"/>
        <v>48300</v>
      </c>
      <c r="L25" s="29"/>
    </row>
    <row r="26" spans="1:12" s="3" customFormat="1" ht="23.25" customHeight="1" x14ac:dyDescent="0.3">
      <c r="A26" s="53"/>
      <c r="B26" s="52"/>
      <c r="C26" s="45"/>
      <c r="D26" s="4" t="s">
        <v>62</v>
      </c>
      <c r="E26" s="22">
        <f t="shared" ref="E26:E29" si="11">SUM(F26:K26)</f>
        <v>0</v>
      </c>
      <c r="F26" s="22"/>
      <c r="G26" s="23"/>
      <c r="H26" s="23"/>
      <c r="I26" s="23"/>
      <c r="J26" s="23"/>
      <c r="K26" s="23"/>
      <c r="L26" s="18"/>
    </row>
    <row r="27" spans="1:12" s="3" customFormat="1" ht="23.25" customHeight="1" x14ac:dyDescent="0.3">
      <c r="A27" s="53"/>
      <c r="B27" s="52"/>
      <c r="C27" s="45"/>
      <c r="D27" s="4" t="s">
        <v>63</v>
      </c>
      <c r="E27" s="22">
        <f t="shared" si="11"/>
        <v>10000</v>
      </c>
      <c r="F27" s="22">
        <v>10000</v>
      </c>
      <c r="G27" s="23"/>
      <c r="H27" s="23"/>
      <c r="I27" s="23"/>
      <c r="J27" s="23"/>
      <c r="K27" s="23"/>
      <c r="L27" s="18"/>
    </row>
    <row r="28" spans="1:12" s="3" customFormat="1" ht="23.25" customHeight="1" x14ac:dyDescent="0.3">
      <c r="A28" s="53"/>
      <c r="B28" s="52"/>
      <c r="C28" s="45"/>
      <c r="D28" s="4" t="s">
        <v>87</v>
      </c>
      <c r="E28" s="22">
        <f t="shared" si="11"/>
        <v>20000</v>
      </c>
      <c r="F28" s="22">
        <v>20000</v>
      </c>
      <c r="G28" s="23"/>
      <c r="H28" s="23"/>
      <c r="I28" s="23"/>
      <c r="J28" s="23"/>
      <c r="K28" s="23"/>
      <c r="L28" s="18"/>
    </row>
    <row r="29" spans="1:12" s="3" customFormat="1" ht="23.25" customHeight="1" x14ac:dyDescent="0.3">
      <c r="A29" s="53"/>
      <c r="B29" s="52"/>
      <c r="C29" s="45"/>
      <c r="D29" s="4" t="s">
        <v>88</v>
      </c>
      <c r="E29" s="22">
        <f t="shared" si="11"/>
        <v>199300</v>
      </c>
      <c r="F29" s="22">
        <v>2800</v>
      </c>
      <c r="G29" s="23">
        <v>500</v>
      </c>
      <c r="H29" s="23">
        <v>50300</v>
      </c>
      <c r="I29" s="23">
        <v>31600</v>
      </c>
      <c r="J29" s="23">
        <v>65800</v>
      </c>
      <c r="K29" s="23">
        <v>48300</v>
      </c>
      <c r="L29" s="18"/>
    </row>
    <row r="30" spans="1:12" s="3" customFormat="1" ht="23.25" customHeight="1" x14ac:dyDescent="0.3">
      <c r="A30" s="43"/>
      <c r="B30" s="52" t="s">
        <v>5</v>
      </c>
      <c r="C30" s="47" t="s">
        <v>93</v>
      </c>
      <c r="D30" s="4" t="s">
        <v>79</v>
      </c>
      <c r="E30" s="20">
        <f>SUM(F30:K30)</f>
        <v>3600</v>
      </c>
      <c r="F30" s="20">
        <f>SUM(F31:F34)</f>
        <v>200</v>
      </c>
      <c r="G30" s="21">
        <f>SUM(G31:G34)</f>
        <v>1000</v>
      </c>
      <c r="H30" s="21">
        <f t="shared" ref="H30:K30" si="12">SUM(H31:H34)</f>
        <v>600</v>
      </c>
      <c r="I30" s="21">
        <f t="shared" si="12"/>
        <v>600</v>
      </c>
      <c r="J30" s="21">
        <f t="shared" si="12"/>
        <v>1200</v>
      </c>
      <c r="K30" s="21">
        <f t="shared" si="12"/>
        <v>0</v>
      </c>
      <c r="L30" s="29"/>
    </row>
    <row r="31" spans="1:12" s="3" customFormat="1" ht="23.25" customHeight="1" x14ac:dyDescent="0.3">
      <c r="A31" s="43"/>
      <c r="B31" s="52"/>
      <c r="C31" s="45"/>
      <c r="D31" s="4" t="s">
        <v>62</v>
      </c>
      <c r="E31" s="22">
        <f t="shared" ref="E31:E33" si="13">SUM(F31:K31)</f>
        <v>1800</v>
      </c>
      <c r="F31" s="22">
        <v>100</v>
      </c>
      <c r="G31" s="23">
        <v>500</v>
      </c>
      <c r="H31" s="23">
        <v>300</v>
      </c>
      <c r="I31" s="23">
        <v>300</v>
      </c>
      <c r="J31" s="23">
        <v>600</v>
      </c>
      <c r="K31" s="23"/>
      <c r="L31" s="18"/>
    </row>
    <row r="32" spans="1:12" s="3" customFormat="1" ht="23.25" customHeight="1" x14ac:dyDescent="0.3">
      <c r="A32" s="43"/>
      <c r="B32" s="52"/>
      <c r="C32" s="45"/>
      <c r="D32" s="4" t="s">
        <v>63</v>
      </c>
      <c r="E32" s="22">
        <f t="shared" si="13"/>
        <v>540</v>
      </c>
      <c r="F32" s="22">
        <v>30</v>
      </c>
      <c r="G32" s="23">
        <v>150</v>
      </c>
      <c r="H32" s="23">
        <v>90</v>
      </c>
      <c r="I32" s="23">
        <v>90</v>
      </c>
      <c r="J32" s="23">
        <v>180</v>
      </c>
      <c r="K32" s="23"/>
      <c r="L32" s="18"/>
    </row>
    <row r="33" spans="1:12" s="3" customFormat="1" ht="23.25" customHeight="1" x14ac:dyDescent="0.3">
      <c r="A33" s="43"/>
      <c r="B33" s="52"/>
      <c r="C33" s="45"/>
      <c r="D33" s="4" t="s">
        <v>87</v>
      </c>
      <c r="E33" s="22">
        <f t="shared" si="13"/>
        <v>1260</v>
      </c>
      <c r="F33" s="22">
        <v>70</v>
      </c>
      <c r="G33" s="23">
        <v>350</v>
      </c>
      <c r="H33" s="23">
        <v>210</v>
      </c>
      <c r="I33" s="23">
        <v>210</v>
      </c>
      <c r="J33" s="23">
        <v>420</v>
      </c>
      <c r="K33" s="23"/>
      <c r="L33" s="18"/>
    </row>
    <row r="34" spans="1:12" s="3" customFormat="1" ht="23.25" customHeight="1" x14ac:dyDescent="0.3">
      <c r="A34" s="43"/>
      <c r="B34" s="52"/>
      <c r="C34" s="45"/>
      <c r="D34" s="4" t="s">
        <v>88</v>
      </c>
      <c r="E34" s="22">
        <f t="shared" ref="E34:E69" si="14">SUM(G34:K34)</f>
        <v>0</v>
      </c>
      <c r="F34" s="22"/>
      <c r="G34" s="23"/>
      <c r="H34" s="23"/>
      <c r="I34" s="23"/>
      <c r="J34" s="23"/>
      <c r="K34" s="23"/>
      <c r="L34" s="18"/>
    </row>
    <row r="35" spans="1:12" s="3" customFormat="1" ht="23.25" customHeight="1" x14ac:dyDescent="0.3">
      <c r="A35" s="43"/>
      <c r="B35" s="52" t="s">
        <v>6</v>
      </c>
      <c r="C35" s="45" t="s">
        <v>94</v>
      </c>
      <c r="D35" s="4" t="s">
        <v>79</v>
      </c>
      <c r="E35" s="20">
        <f>SUM(F35:K35)</f>
        <v>5411</v>
      </c>
      <c r="F35" s="20">
        <f>SUM(F36:F39)</f>
        <v>0</v>
      </c>
      <c r="G35" s="21">
        <f t="shared" ref="G35:K35" si="15">SUM(G36:G39)</f>
        <v>0</v>
      </c>
      <c r="H35" s="21">
        <f t="shared" si="15"/>
        <v>1461</v>
      </c>
      <c r="I35" s="21">
        <f t="shared" si="15"/>
        <v>3950</v>
      </c>
      <c r="J35" s="21">
        <f t="shared" si="15"/>
        <v>0</v>
      </c>
      <c r="K35" s="21">
        <f t="shared" si="15"/>
        <v>0</v>
      </c>
      <c r="L35" s="29"/>
    </row>
    <row r="36" spans="1:12" s="3" customFormat="1" ht="23.25" customHeight="1" x14ac:dyDescent="0.3">
      <c r="A36" s="43"/>
      <c r="B36" s="52"/>
      <c r="C36" s="45"/>
      <c r="D36" s="4" t="s">
        <v>62</v>
      </c>
      <c r="E36" s="22">
        <f t="shared" ref="E36:E39" si="16">SUM(F36:K36)</f>
        <v>1700</v>
      </c>
      <c r="F36" s="22"/>
      <c r="G36" s="27"/>
      <c r="H36" s="27">
        <v>750</v>
      </c>
      <c r="I36" s="27">
        <v>950</v>
      </c>
      <c r="J36" s="27"/>
      <c r="K36" s="27"/>
      <c r="L36" s="18"/>
    </row>
    <row r="37" spans="1:12" s="3" customFormat="1" ht="23.25" customHeight="1" x14ac:dyDescent="0.3">
      <c r="A37" s="43"/>
      <c r="B37" s="52"/>
      <c r="C37" s="45"/>
      <c r="D37" s="4" t="s">
        <v>63</v>
      </c>
      <c r="E37" s="22">
        <f t="shared" si="16"/>
        <v>500</v>
      </c>
      <c r="F37" s="22"/>
      <c r="G37" s="27"/>
      <c r="H37" s="27">
        <v>500</v>
      </c>
      <c r="I37" s="27"/>
      <c r="J37" s="27"/>
      <c r="K37" s="27"/>
      <c r="L37" s="18"/>
    </row>
    <row r="38" spans="1:12" s="3" customFormat="1" ht="23.25" customHeight="1" x14ac:dyDescent="0.3">
      <c r="A38" s="43"/>
      <c r="B38" s="52"/>
      <c r="C38" s="45"/>
      <c r="D38" s="4" t="s">
        <v>87</v>
      </c>
      <c r="E38" s="22">
        <f t="shared" si="16"/>
        <v>3211</v>
      </c>
      <c r="F38" s="22"/>
      <c r="G38" s="27"/>
      <c r="H38" s="27">
        <v>211</v>
      </c>
      <c r="I38" s="28">
        <v>3000</v>
      </c>
      <c r="J38" s="27"/>
      <c r="K38" s="27"/>
      <c r="L38" s="18"/>
    </row>
    <row r="39" spans="1:12" s="3" customFormat="1" ht="23.25" customHeight="1" x14ac:dyDescent="0.3">
      <c r="A39" s="43"/>
      <c r="B39" s="52"/>
      <c r="C39" s="45"/>
      <c r="D39" s="4" t="s">
        <v>88</v>
      </c>
      <c r="E39" s="22">
        <f t="shared" si="16"/>
        <v>0</v>
      </c>
      <c r="F39" s="22"/>
      <c r="G39" s="27"/>
      <c r="H39" s="27"/>
      <c r="I39" s="27"/>
      <c r="J39" s="27"/>
      <c r="K39" s="27"/>
      <c r="L39" s="18"/>
    </row>
    <row r="40" spans="1:12" s="3" customFormat="1" ht="23.25" customHeight="1" x14ac:dyDescent="0.3">
      <c r="A40" s="43"/>
      <c r="B40" s="52" t="s">
        <v>7</v>
      </c>
      <c r="C40" s="45" t="s">
        <v>95</v>
      </c>
      <c r="D40" s="4" t="s">
        <v>79</v>
      </c>
      <c r="E40" s="20">
        <f>SUM(F40:L40)</f>
        <v>19000</v>
      </c>
      <c r="F40" s="20">
        <f>SUM(F41:F44)</f>
        <v>0</v>
      </c>
      <c r="G40" s="21">
        <f t="shared" ref="G40:K40" si="17">SUM(G41:G44)</f>
        <v>0</v>
      </c>
      <c r="H40" s="21">
        <f t="shared" si="17"/>
        <v>332</v>
      </c>
      <c r="I40" s="21">
        <f t="shared" si="17"/>
        <v>4145</v>
      </c>
      <c r="J40" s="21">
        <f t="shared" si="17"/>
        <v>5094</v>
      </c>
      <c r="K40" s="21">
        <f t="shared" si="17"/>
        <v>6431</v>
      </c>
      <c r="L40" s="33">
        <f>SUM(L41:L44)</f>
        <v>2998</v>
      </c>
    </row>
    <row r="41" spans="1:12" s="3" customFormat="1" ht="23.25" customHeight="1" x14ac:dyDescent="0.3">
      <c r="A41" s="43"/>
      <c r="B41" s="52"/>
      <c r="C41" s="45"/>
      <c r="D41" s="4" t="s">
        <v>62</v>
      </c>
      <c r="E41" s="22">
        <f t="shared" ref="E41:E44" si="18">SUM(F41:L41)</f>
        <v>13300</v>
      </c>
      <c r="F41" s="22"/>
      <c r="G41" s="23"/>
      <c r="H41" s="23">
        <v>232</v>
      </c>
      <c r="I41" s="23">
        <v>2901</v>
      </c>
      <c r="J41" s="23">
        <v>3567</v>
      </c>
      <c r="K41" s="23">
        <v>4502</v>
      </c>
      <c r="L41" s="34">
        <v>2098</v>
      </c>
    </row>
    <row r="42" spans="1:12" s="3" customFormat="1" ht="23.25" customHeight="1" x14ac:dyDescent="0.3">
      <c r="A42" s="43"/>
      <c r="B42" s="52"/>
      <c r="C42" s="45"/>
      <c r="D42" s="4" t="s">
        <v>63</v>
      </c>
      <c r="E42" s="22">
        <f t="shared" si="18"/>
        <v>1710</v>
      </c>
      <c r="F42" s="22"/>
      <c r="G42" s="23"/>
      <c r="H42" s="23">
        <v>30</v>
      </c>
      <c r="I42" s="23">
        <v>373</v>
      </c>
      <c r="J42" s="23">
        <v>458</v>
      </c>
      <c r="K42" s="23">
        <v>579</v>
      </c>
      <c r="L42" s="34">
        <v>270</v>
      </c>
    </row>
    <row r="43" spans="1:12" s="3" customFormat="1" ht="23.25" customHeight="1" x14ac:dyDescent="0.3">
      <c r="A43" s="43"/>
      <c r="B43" s="52"/>
      <c r="C43" s="45"/>
      <c r="D43" s="4" t="s">
        <v>87</v>
      </c>
      <c r="E43" s="22">
        <f t="shared" si="18"/>
        <v>3990</v>
      </c>
      <c r="F43" s="22"/>
      <c r="G43" s="23"/>
      <c r="H43" s="23">
        <v>70</v>
      </c>
      <c r="I43" s="23">
        <v>871</v>
      </c>
      <c r="J43" s="23">
        <v>1069</v>
      </c>
      <c r="K43" s="23">
        <v>1350</v>
      </c>
      <c r="L43" s="34">
        <v>630</v>
      </c>
    </row>
    <row r="44" spans="1:12" s="3" customFormat="1" ht="23.25" customHeight="1" x14ac:dyDescent="0.3">
      <c r="A44" s="43"/>
      <c r="B44" s="52"/>
      <c r="C44" s="45"/>
      <c r="D44" s="4" t="s">
        <v>88</v>
      </c>
      <c r="E44" s="22">
        <f t="shared" si="18"/>
        <v>0</v>
      </c>
      <c r="F44" s="22"/>
      <c r="G44" s="23"/>
      <c r="H44" s="23"/>
      <c r="I44" s="23"/>
      <c r="J44" s="23"/>
      <c r="K44" s="23"/>
      <c r="L44" s="30"/>
    </row>
    <row r="45" spans="1:12" s="3" customFormat="1" ht="23.25" customHeight="1" x14ac:dyDescent="0.3">
      <c r="A45" s="43"/>
      <c r="B45" s="52" t="s">
        <v>8</v>
      </c>
      <c r="C45" s="45" t="s">
        <v>96</v>
      </c>
      <c r="D45" s="4" t="s">
        <v>79</v>
      </c>
      <c r="E45" s="20">
        <f t="shared" si="14"/>
        <v>8050</v>
      </c>
      <c r="F45" s="26"/>
      <c r="G45" s="21">
        <f t="shared" ref="G45:K45" si="19">SUM(G46:G49)</f>
        <v>850</v>
      </c>
      <c r="H45" s="21">
        <f t="shared" si="19"/>
        <v>3800</v>
      </c>
      <c r="I45" s="21">
        <f t="shared" si="19"/>
        <v>1800</v>
      </c>
      <c r="J45" s="21">
        <f t="shared" si="19"/>
        <v>1100</v>
      </c>
      <c r="K45" s="21">
        <f t="shared" si="19"/>
        <v>500</v>
      </c>
      <c r="L45" s="29"/>
    </row>
    <row r="46" spans="1:12" s="3" customFormat="1" ht="23.25" customHeight="1" x14ac:dyDescent="0.3">
      <c r="A46" s="43"/>
      <c r="B46" s="52"/>
      <c r="C46" s="45"/>
      <c r="D46" s="4" t="s">
        <v>62</v>
      </c>
      <c r="E46" s="22">
        <f t="shared" si="14"/>
        <v>3860</v>
      </c>
      <c r="F46" s="31"/>
      <c r="G46" s="23">
        <v>510</v>
      </c>
      <c r="H46" s="23">
        <v>2010</v>
      </c>
      <c r="I46" s="23">
        <v>480</v>
      </c>
      <c r="J46" s="23">
        <v>610</v>
      </c>
      <c r="K46" s="23">
        <v>250</v>
      </c>
      <c r="L46" s="30"/>
    </row>
    <row r="47" spans="1:12" s="3" customFormat="1" ht="23.25" customHeight="1" x14ac:dyDescent="0.3">
      <c r="A47" s="43"/>
      <c r="B47" s="52"/>
      <c r="C47" s="45"/>
      <c r="D47" s="4" t="s">
        <v>63</v>
      </c>
      <c r="E47" s="22">
        <f t="shared" si="14"/>
        <v>700</v>
      </c>
      <c r="F47" s="31"/>
      <c r="G47" s="23"/>
      <c r="H47" s="23">
        <v>200</v>
      </c>
      <c r="I47" s="23">
        <v>500</v>
      </c>
      <c r="J47" s="23"/>
      <c r="K47" s="23"/>
      <c r="L47" s="30"/>
    </row>
    <row r="48" spans="1:12" s="3" customFormat="1" ht="23.25" customHeight="1" x14ac:dyDescent="0.3">
      <c r="A48" s="43"/>
      <c r="B48" s="52"/>
      <c r="C48" s="45"/>
      <c r="D48" s="4" t="s">
        <v>87</v>
      </c>
      <c r="E48" s="22">
        <f t="shared" si="14"/>
        <v>3490</v>
      </c>
      <c r="F48" s="31"/>
      <c r="G48" s="23">
        <v>340</v>
      </c>
      <c r="H48" s="23">
        <v>1590</v>
      </c>
      <c r="I48" s="23">
        <v>820</v>
      </c>
      <c r="J48" s="23">
        <v>490</v>
      </c>
      <c r="K48" s="23">
        <v>250</v>
      </c>
      <c r="L48" s="30"/>
    </row>
    <row r="49" spans="1:12" s="3" customFormat="1" ht="23.25" customHeight="1" x14ac:dyDescent="0.3">
      <c r="A49" s="43"/>
      <c r="B49" s="52"/>
      <c r="C49" s="45"/>
      <c r="D49" s="4" t="s">
        <v>88</v>
      </c>
      <c r="E49" s="22">
        <f t="shared" si="14"/>
        <v>0</v>
      </c>
      <c r="F49" s="31"/>
      <c r="G49" s="32"/>
      <c r="H49" s="32"/>
      <c r="I49" s="32"/>
      <c r="J49" s="32"/>
      <c r="K49" s="32"/>
      <c r="L49" s="30"/>
    </row>
    <row r="50" spans="1:12" s="3" customFormat="1" ht="23.25" customHeight="1" x14ac:dyDescent="0.3">
      <c r="A50" s="43"/>
      <c r="B50" s="52" t="s">
        <v>9</v>
      </c>
      <c r="C50" s="45" t="s">
        <v>97</v>
      </c>
      <c r="D50" s="4" t="s">
        <v>79</v>
      </c>
      <c r="E50" s="20">
        <f t="shared" si="14"/>
        <v>87791</v>
      </c>
      <c r="F50" s="26"/>
      <c r="G50" s="21">
        <f t="shared" ref="G50:K50" si="20">SUM(G51:G54)</f>
        <v>0</v>
      </c>
      <c r="H50" s="21">
        <f t="shared" si="20"/>
        <v>21385</v>
      </c>
      <c r="I50" s="21">
        <f t="shared" si="20"/>
        <v>21535</v>
      </c>
      <c r="J50" s="21">
        <f t="shared" si="20"/>
        <v>22173</v>
      </c>
      <c r="K50" s="21">
        <f t="shared" si="20"/>
        <v>22698</v>
      </c>
      <c r="L50" s="29"/>
    </row>
    <row r="51" spans="1:12" s="3" customFormat="1" ht="23.25" customHeight="1" x14ac:dyDescent="0.3">
      <c r="A51" s="43"/>
      <c r="B51" s="52"/>
      <c r="C51" s="45"/>
      <c r="D51" s="4" t="s">
        <v>62</v>
      </c>
      <c r="E51" s="22">
        <f t="shared" si="14"/>
        <v>23823</v>
      </c>
      <c r="F51" s="31"/>
      <c r="G51" s="35"/>
      <c r="H51" s="35">
        <v>5826</v>
      </c>
      <c r="I51" s="35">
        <v>5884</v>
      </c>
      <c r="J51" s="35">
        <v>5997</v>
      </c>
      <c r="K51" s="35">
        <v>6116</v>
      </c>
      <c r="L51" s="30"/>
    </row>
    <row r="52" spans="1:12" s="3" customFormat="1" ht="23.25" customHeight="1" x14ac:dyDescent="0.3">
      <c r="A52" s="43"/>
      <c r="B52" s="52"/>
      <c r="C52" s="45"/>
      <c r="D52" s="4" t="s">
        <v>63</v>
      </c>
      <c r="E52" s="22">
        <f t="shared" si="14"/>
        <v>5903</v>
      </c>
      <c r="F52" s="31"/>
      <c r="G52" s="35"/>
      <c r="H52" s="35">
        <v>1441</v>
      </c>
      <c r="I52" s="35">
        <v>1445</v>
      </c>
      <c r="J52" s="35">
        <v>1494</v>
      </c>
      <c r="K52" s="35">
        <v>1523</v>
      </c>
      <c r="L52" s="30"/>
    </row>
    <row r="53" spans="1:12" s="3" customFormat="1" ht="23.25" customHeight="1" x14ac:dyDescent="0.3">
      <c r="A53" s="43"/>
      <c r="B53" s="52"/>
      <c r="C53" s="45"/>
      <c r="D53" s="4" t="s">
        <v>87</v>
      </c>
      <c r="E53" s="22">
        <f t="shared" si="14"/>
        <v>57196</v>
      </c>
      <c r="F53" s="31"/>
      <c r="G53" s="35"/>
      <c r="H53" s="35">
        <v>13956</v>
      </c>
      <c r="I53" s="35">
        <v>14012</v>
      </c>
      <c r="J53" s="35">
        <v>14449</v>
      </c>
      <c r="K53" s="35">
        <v>14779</v>
      </c>
      <c r="L53" s="30"/>
    </row>
    <row r="54" spans="1:12" s="3" customFormat="1" ht="23.25" customHeight="1" x14ac:dyDescent="0.3">
      <c r="A54" s="43"/>
      <c r="B54" s="52"/>
      <c r="C54" s="45"/>
      <c r="D54" s="4" t="s">
        <v>88</v>
      </c>
      <c r="E54" s="22">
        <f t="shared" si="14"/>
        <v>869</v>
      </c>
      <c r="F54" s="31"/>
      <c r="G54" s="35"/>
      <c r="H54" s="35">
        <v>162</v>
      </c>
      <c r="I54" s="35">
        <v>194</v>
      </c>
      <c r="J54" s="35">
        <v>233</v>
      </c>
      <c r="K54" s="35">
        <v>280</v>
      </c>
      <c r="L54" s="30"/>
    </row>
    <row r="55" spans="1:12" s="3" customFormat="1" ht="23.25" customHeight="1" x14ac:dyDescent="0.3">
      <c r="A55" s="43"/>
      <c r="B55" s="52" t="s">
        <v>66</v>
      </c>
      <c r="C55" s="45" t="s">
        <v>98</v>
      </c>
      <c r="D55" s="4" t="s">
        <v>79</v>
      </c>
      <c r="E55" s="20">
        <f>SUM(F55:K55)</f>
        <v>4425</v>
      </c>
      <c r="F55" s="20">
        <f>SUM(F56:F59)</f>
        <v>625</v>
      </c>
      <c r="G55" s="21">
        <f t="shared" ref="G55:K55" si="21">SUM(G56:G59)</f>
        <v>3800</v>
      </c>
      <c r="H55" s="21">
        <f t="shared" si="21"/>
        <v>0</v>
      </c>
      <c r="I55" s="21">
        <f t="shared" si="21"/>
        <v>0</v>
      </c>
      <c r="J55" s="21">
        <f t="shared" si="21"/>
        <v>0</v>
      </c>
      <c r="K55" s="21">
        <f t="shared" si="21"/>
        <v>0</v>
      </c>
      <c r="L55" s="29"/>
    </row>
    <row r="56" spans="1:12" s="3" customFormat="1" ht="23.25" customHeight="1" x14ac:dyDescent="0.3">
      <c r="A56" s="43"/>
      <c r="B56" s="52"/>
      <c r="C56" s="45"/>
      <c r="D56" s="4" t="s">
        <v>62</v>
      </c>
      <c r="E56" s="22">
        <f t="shared" ref="E56:E59" si="22">SUM(F56:K56)</f>
        <v>800</v>
      </c>
      <c r="F56" s="22">
        <v>300</v>
      </c>
      <c r="G56" s="23">
        <v>500</v>
      </c>
      <c r="H56" s="23"/>
      <c r="I56" s="23"/>
      <c r="J56" s="23"/>
      <c r="K56" s="23"/>
      <c r="L56" s="30"/>
    </row>
    <row r="57" spans="1:12" s="3" customFormat="1" ht="23.25" customHeight="1" x14ac:dyDescent="0.3">
      <c r="A57" s="43"/>
      <c r="B57" s="52"/>
      <c r="C57" s="45"/>
      <c r="D57" s="4" t="s">
        <v>63</v>
      </c>
      <c r="E57" s="22">
        <f t="shared" si="22"/>
        <v>1800</v>
      </c>
      <c r="F57" s="22"/>
      <c r="G57" s="23">
        <v>1800</v>
      </c>
      <c r="H57" s="23"/>
      <c r="I57" s="23"/>
      <c r="J57" s="23"/>
      <c r="K57" s="23"/>
      <c r="L57" s="30"/>
    </row>
    <row r="58" spans="1:12" s="3" customFormat="1" ht="23.25" customHeight="1" x14ac:dyDescent="0.3">
      <c r="A58" s="43"/>
      <c r="B58" s="52"/>
      <c r="C58" s="45"/>
      <c r="D58" s="4" t="s">
        <v>87</v>
      </c>
      <c r="E58" s="22">
        <f t="shared" si="22"/>
        <v>1825</v>
      </c>
      <c r="F58" s="22">
        <v>325</v>
      </c>
      <c r="G58" s="23">
        <v>1500</v>
      </c>
      <c r="H58" s="23"/>
      <c r="I58" s="23"/>
      <c r="J58" s="23"/>
      <c r="K58" s="23"/>
      <c r="L58" s="30"/>
    </row>
    <row r="59" spans="1:12" s="3" customFormat="1" ht="23.25" customHeight="1" x14ac:dyDescent="0.3">
      <c r="A59" s="43"/>
      <c r="B59" s="52"/>
      <c r="C59" s="45"/>
      <c r="D59" s="4" t="s">
        <v>88</v>
      </c>
      <c r="E59" s="22">
        <f t="shared" si="22"/>
        <v>0</v>
      </c>
      <c r="F59" s="22"/>
      <c r="G59" s="23"/>
      <c r="H59" s="23"/>
      <c r="I59" s="23"/>
      <c r="J59" s="23"/>
      <c r="K59" s="23"/>
      <c r="L59" s="30"/>
    </row>
    <row r="60" spans="1:12" s="3" customFormat="1" ht="23.25" customHeight="1" x14ac:dyDescent="0.3">
      <c r="A60" s="43"/>
      <c r="B60" s="52" t="s">
        <v>67</v>
      </c>
      <c r="C60" s="45" t="s">
        <v>99</v>
      </c>
      <c r="D60" s="4" t="s">
        <v>79</v>
      </c>
      <c r="E60" s="20">
        <f t="shared" si="14"/>
        <v>1000</v>
      </c>
      <c r="F60" s="26"/>
      <c r="G60" s="21">
        <f t="shared" ref="G60:K60" si="23">SUM(G61:G64)</f>
        <v>200</v>
      </c>
      <c r="H60" s="21">
        <f t="shared" si="23"/>
        <v>200</v>
      </c>
      <c r="I60" s="21">
        <f t="shared" si="23"/>
        <v>200</v>
      </c>
      <c r="J60" s="21">
        <f t="shared" si="23"/>
        <v>200</v>
      </c>
      <c r="K60" s="21">
        <f t="shared" si="23"/>
        <v>200</v>
      </c>
      <c r="L60" s="29"/>
    </row>
    <row r="61" spans="1:12" s="3" customFormat="1" ht="23.25" customHeight="1" x14ac:dyDescent="0.3">
      <c r="A61" s="43"/>
      <c r="B61" s="52"/>
      <c r="C61" s="45"/>
      <c r="D61" s="4" t="s">
        <v>62</v>
      </c>
      <c r="E61" s="22">
        <f t="shared" si="14"/>
        <v>0</v>
      </c>
      <c r="F61" s="31"/>
      <c r="G61" s="23"/>
      <c r="H61" s="23"/>
      <c r="I61" s="23"/>
      <c r="J61" s="23"/>
      <c r="K61" s="23"/>
      <c r="L61" s="30"/>
    </row>
    <row r="62" spans="1:12" s="3" customFormat="1" ht="23.25" customHeight="1" x14ac:dyDescent="0.3">
      <c r="A62" s="43"/>
      <c r="B62" s="52"/>
      <c r="C62" s="45"/>
      <c r="D62" s="4" t="s">
        <v>63</v>
      </c>
      <c r="E62" s="22">
        <f t="shared" si="14"/>
        <v>0</v>
      </c>
      <c r="F62" s="31"/>
      <c r="G62" s="23"/>
      <c r="H62" s="23"/>
      <c r="I62" s="23"/>
      <c r="J62" s="23"/>
      <c r="K62" s="23"/>
      <c r="L62" s="30"/>
    </row>
    <row r="63" spans="1:12" s="3" customFormat="1" ht="23.25" customHeight="1" x14ac:dyDescent="0.3">
      <c r="A63" s="43"/>
      <c r="B63" s="52"/>
      <c r="C63" s="45"/>
      <c r="D63" s="4" t="s">
        <v>87</v>
      </c>
      <c r="E63" s="22">
        <f t="shared" si="14"/>
        <v>1000</v>
      </c>
      <c r="F63" s="31"/>
      <c r="G63" s="23">
        <v>200</v>
      </c>
      <c r="H63" s="23">
        <v>200</v>
      </c>
      <c r="I63" s="23">
        <v>200</v>
      </c>
      <c r="J63" s="23">
        <v>200</v>
      </c>
      <c r="K63" s="23">
        <v>200</v>
      </c>
      <c r="L63" s="30"/>
    </row>
    <row r="64" spans="1:12" s="3" customFormat="1" ht="23.25" customHeight="1" x14ac:dyDescent="0.3">
      <c r="A64" s="43"/>
      <c r="B64" s="52"/>
      <c r="C64" s="45"/>
      <c r="D64" s="4" t="s">
        <v>88</v>
      </c>
      <c r="E64" s="22">
        <f t="shared" si="14"/>
        <v>0</v>
      </c>
      <c r="F64" s="31"/>
      <c r="G64" s="23"/>
      <c r="H64" s="23"/>
      <c r="I64" s="23"/>
      <c r="J64" s="23"/>
      <c r="K64" s="23"/>
      <c r="L64" s="30"/>
    </row>
    <row r="65" spans="1:12" s="3" customFormat="1" ht="23.25" customHeight="1" x14ac:dyDescent="0.3">
      <c r="A65" s="43"/>
      <c r="B65" s="52" t="s">
        <v>68</v>
      </c>
      <c r="C65" s="45" t="s">
        <v>100</v>
      </c>
      <c r="D65" s="4" t="s">
        <v>79</v>
      </c>
      <c r="E65" s="20">
        <f t="shared" si="14"/>
        <v>2600</v>
      </c>
      <c r="F65" s="26"/>
      <c r="G65" s="21">
        <f t="shared" ref="G65:K65" si="24">SUM(G66:G69)</f>
        <v>0</v>
      </c>
      <c r="H65" s="21">
        <f t="shared" si="24"/>
        <v>200</v>
      </c>
      <c r="I65" s="21">
        <f t="shared" si="24"/>
        <v>1400</v>
      </c>
      <c r="J65" s="21">
        <f t="shared" si="24"/>
        <v>1000</v>
      </c>
      <c r="K65" s="21">
        <f t="shared" si="24"/>
        <v>0</v>
      </c>
      <c r="L65" s="29"/>
    </row>
    <row r="66" spans="1:12" s="3" customFormat="1" ht="23.25" customHeight="1" x14ac:dyDescent="0.3">
      <c r="A66" s="43"/>
      <c r="B66" s="52"/>
      <c r="C66" s="45"/>
      <c r="D66" s="4" t="s">
        <v>62</v>
      </c>
      <c r="E66" s="22">
        <f t="shared" si="14"/>
        <v>1000</v>
      </c>
      <c r="F66" s="31"/>
      <c r="G66" s="8"/>
      <c r="H66" s="8">
        <v>100</v>
      </c>
      <c r="I66" s="8">
        <v>400</v>
      </c>
      <c r="J66" s="8">
        <v>500</v>
      </c>
      <c r="K66" s="8"/>
      <c r="L66" s="18"/>
    </row>
    <row r="67" spans="1:12" s="3" customFormat="1" ht="23.25" customHeight="1" x14ac:dyDescent="0.3">
      <c r="A67" s="43"/>
      <c r="B67" s="52"/>
      <c r="C67" s="45"/>
      <c r="D67" s="4" t="s">
        <v>63</v>
      </c>
      <c r="E67" s="22">
        <f t="shared" si="14"/>
        <v>0</v>
      </c>
      <c r="F67" s="31"/>
      <c r="G67" s="8"/>
      <c r="H67" s="8"/>
      <c r="I67" s="8"/>
      <c r="J67" s="8"/>
      <c r="K67" s="8"/>
      <c r="L67" s="18"/>
    </row>
    <row r="68" spans="1:12" s="3" customFormat="1" ht="23.25" customHeight="1" x14ac:dyDescent="0.3">
      <c r="A68" s="43"/>
      <c r="B68" s="52"/>
      <c r="C68" s="45"/>
      <c r="D68" s="4" t="s">
        <v>87</v>
      </c>
      <c r="E68" s="22">
        <f t="shared" si="14"/>
        <v>1600</v>
      </c>
      <c r="F68" s="31"/>
      <c r="G68" s="8"/>
      <c r="H68" s="8">
        <v>100</v>
      </c>
      <c r="I68" s="8">
        <v>1000</v>
      </c>
      <c r="J68" s="8">
        <v>500</v>
      </c>
      <c r="K68" s="8"/>
      <c r="L68" s="18"/>
    </row>
    <row r="69" spans="1:12" s="3" customFormat="1" ht="23.25" customHeight="1" x14ac:dyDescent="0.3">
      <c r="A69" s="43"/>
      <c r="B69" s="52"/>
      <c r="C69" s="45"/>
      <c r="D69" s="4" t="s">
        <v>88</v>
      </c>
      <c r="E69" s="22">
        <f t="shared" si="14"/>
        <v>0</v>
      </c>
      <c r="F69" s="31"/>
      <c r="G69" s="8"/>
      <c r="H69" s="8"/>
      <c r="I69" s="8"/>
      <c r="J69" s="8"/>
      <c r="K69" s="8"/>
      <c r="L69" s="18"/>
    </row>
    <row r="70" spans="1:12" s="3" customFormat="1" ht="23.25" customHeight="1" x14ac:dyDescent="0.3">
      <c r="A70" s="48" t="s">
        <v>23</v>
      </c>
      <c r="B70" s="49"/>
      <c r="C70" s="48" t="s">
        <v>101</v>
      </c>
      <c r="D70" s="4" t="s">
        <v>79</v>
      </c>
      <c r="E70" s="5">
        <f>SUM(F70:L70)</f>
        <v>107788</v>
      </c>
      <c r="F70" s="5">
        <f>SUM(F75,F80,F85,F90,F95,F100,F105,F110,F115,F120,F125,F130,F135,F140,F145,F150,F155)</f>
        <v>7008</v>
      </c>
      <c r="G70" s="6">
        <f t="shared" ref="G70:K74" si="25">SUM(G75,G80,G85,G90,G95,G100,G105,G110,G115,G120,G125,G130,G135,G140,G145,G150,G155)</f>
        <v>14119</v>
      </c>
      <c r="H70" s="6">
        <f t="shared" si="25"/>
        <v>24460</v>
      </c>
      <c r="I70" s="6">
        <f t="shared" si="25"/>
        <v>40927</v>
      </c>
      <c r="J70" s="6">
        <f t="shared" si="25"/>
        <v>16944</v>
      </c>
      <c r="K70" s="6">
        <f t="shared" si="25"/>
        <v>4330</v>
      </c>
      <c r="L70" s="37"/>
    </row>
    <row r="71" spans="1:12" s="3" customFormat="1" ht="23.25" customHeight="1" x14ac:dyDescent="0.3">
      <c r="A71" s="48"/>
      <c r="B71" s="49"/>
      <c r="C71" s="48"/>
      <c r="D71" s="4" t="s">
        <v>62</v>
      </c>
      <c r="E71" s="5">
        <f t="shared" ref="E71:E74" si="26">SUM(F71:L71)</f>
        <v>29375</v>
      </c>
      <c r="F71" s="5">
        <f t="shared" ref="F71:F74" si="27">SUM(F76,F81,F86,F91,F96,F101,F106,F111,F116,F121,F126,F131,F136,F141,F146,F151,F156)</f>
        <v>762</v>
      </c>
      <c r="G71" s="6">
        <f t="shared" si="25"/>
        <v>1692</v>
      </c>
      <c r="H71" s="6">
        <f t="shared" si="25"/>
        <v>5305</v>
      </c>
      <c r="I71" s="6">
        <f t="shared" si="25"/>
        <v>11473</v>
      </c>
      <c r="J71" s="6">
        <f t="shared" si="25"/>
        <v>8758</v>
      </c>
      <c r="K71" s="6">
        <f t="shared" si="25"/>
        <v>1385</v>
      </c>
      <c r="L71" s="37"/>
    </row>
    <row r="72" spans="1:12" s="3" customFormat="1" ht="23.25" customHeight="1" x14ac:dyDescent="0.3">
      <c r="A72" s="48"/>
      <c r="B72" s="49"/>
      <c r="C72" s="48"/>
      <c r="D72" s="4" t="s">
        <v>63</v>
      </c>
      <c r="E72" s="5">
        <f t="shared" si="26"/>
        <v>9618</v>
      </c>
      <c r="F72" s="5">
        <f t="shared" si="27"/>
        <v>997</v>
      </c>
      <c r="G72" s="6">
        <f t="shared" si="25"/>
        <v>408</v>
      </c>
      <c r="H72" s="6">
        <f t="shared" si="25"/>
        <v>1778</v>
      </c>
      <c r="I72" s="6">
        <f t="shared" si="25"/>
        <v>3336</v>
      </c>
      <c r="J72" s="6">
        <f t="shared" si="25"/>
        <v>2661</v>
      </c>
      <c r="K72" s="6">
        <f t="shared" si="25"/>
        <v>438</v>
      </c>
      <c r="L72" s="37"/>
    </row>
    <row r="73" spans="1:12" s="3" customFormat="1" ht="23.25" customHeight="1" x14ac:dyDescent="0.3">
      <c r="A73" s="48"/>
      <c r="B73" s="49"/>
      <c r="C73" s="48"/>
      <c r="D73" s="4" t="s">
        <v>87</v>
      </c>
      <c r="E73" s="5">
        <f t="shared" si="26"/>
        <v>22295</v>
      </c>
      <c r="F73" s="5">
        <f t="shared" si="27"/>
        <v>1149</v>
      </c>
      <c r="G73" s="6">
        <f t="shared" si="25"/>
        <v>2019</v>
      </c>
      <c r="H73" s="6">
        <f t="shared" si="25"/>
        <v>4377</v>
      </c>
      <c r="I73" s="6">
        <f t="shared" si="25"/>
        <v>6718</v>
      </c>
      <c r="J73" s="6">
        <f t="shared" si="25"/>
        <v>5525</v>
      </c>
      <c r="K73" s="6">
        <f t="shared" si="25"/>
        <v>2507</v>
      </c>
      <c r="L73" s="37"/>
    </row>
    <row r="74" spans="1:12" s="3" customFormat="1" ht="23.25" customHeight="1" x14ac:dyDescent="0.3">
      <c r="A74" s="48"/>
      <c r="B74" s="49"/>
      <c r="C74" s="48"/>
      <c r="D74" s="4" t="s">
        <v>88</v>
      </c>
      <c r="E74" s="5">
        <f t="shared" si="26"/>
        <v>46500</v>
      </c>
      <c r="F74" s="5">
        <f t="shared" si="27"/>
        <v>4100</v>
      </c>
      <c r="G74" s="6">
        <f t="shared" si="25"/>
        <v>10000</v>
      </c>
      <c r="H74" s="6">
        <f t="shared" si="25"/>
        <v>13000</v>
      </c>
      <c r="I74" s="6">
        <f t="shared" si="25"/>
        <v>19400</v>
      </c>
      <c r="J74" s="6">
        <f t="shared" si="25"/>
        <v>0</v>
      </c>
      <c r="K74" s="6">
        <f t="shared" si="25"/>
        <v>0</v>
      </c>
      <c r="L74" s="37"/>
    </row>
    <row r="75" spans="1:12" s="3" customFormat="1" ht="23.25" customHeight="1" x14ac:dyDescent="0.3">
      <c r="A75" s="43"/>
      <c r="B75" s="44" t="s">
        <v>10</v>
      </c>
      <c r="C75" s="47" t="s">
        <v>102</v>
      </c>
      <c r="D75" s="4" t="s">
        <v>79</v>
      </c>
      <c r="E75" s="20">
        <f>SUM(F75:K75)</f>
        <v>45800</v>
      </c>
      <c r="F75" s="20">
        <f>SUM(F76:F79)</f>
        <v>4000</v>
      </c>
      <c r="G75" s="38">
        <f t="shared" ref="G75:K75" si="28">SUM(G76:G79)</f>
        <v>10000</v>
      </c>
      <c r="H75" s="38">
        <f t="shared" si="28"/>
        <v>11000</v>
      </c>
      <c r="I75" s="38">
        <f t="shared" si="28"/>
        <v>18000</v>
      </c>
      <c r="J75" s="38">
        <f t="shared" si="28"/>
        <v>2000</v>
      </c>
      <c r="K75" s="38">
        <f t="shared" si="28"/>
        <v>800</v>
      </c>
      <c r="L75" s="29"/>
    </row>
    <row r="76" spans="1:12" s="3" customFormat="1" ht="23.25" customHeight="1" x14ac:dyDescent="0.3">
      <c r="A76" s="43"/>
      <c r="B76" s="44"/>
      <c r="C76" s="45"/>
      <c r="D76" s="4" t="s">
        <v>62</v>
      </c>
      <c r="E76" s="22">
        <f t="shared" ref="E76:E79" si="29">SUM(F76:K76)</f>
        <v>3900</v>
      </c>
      <c r="F76" s="22"/>
      <c r="G76" s="9"/>
      <c r="H76" s="9">
        <v>500</v>
      </c>
      <c r="I76" s="9">
        <v>2000</v>
      </c>
      <c r="J76" s="9">
        <v>1000</v>
      </c>
      <c r="K76" s="9">
        <v>400</v>
      </c>
      <c r="L76" s="18"/>
    </row>
    <row r="77" spans="1:12" s="3" customFormat="1" ht="23.25" customHeight="1" x14ac:dyDescent="0.3">
      <c r="A77" s="43"/>
      <c r="B77" s="44"/>
      <c r="C77" s="45"/>
      <c r="D77" s="4" t="s">
        <v>63</v>
      </c>
      <c r="E77" s="22">
        <f t="shared" si="29"/>
        <v>1170</v>
      </c>
      <c r="F77" s="22"/>
      <c r="G77" s="9"/>
      <c r="H77" s="9">
        <v>150</v>
      </c>
      <c r="I77" s="9">
        <v>600</v>
      </c>
      <c r="J77" s="9">
        <v>300</v>
      </c>
      <c r="K77" s="9">
        <v>120</v>
      </c>
      <c r="L77" s="18"/>
    </row>
    <row r="78" spans="1:12" s="3" customFormat="1" ht="23.25" customHeight="1" x14ac:dyDescent="0.3">
      <c r="A78" s="43"/>
      <c r="B78" s="44"/>
      <c r="C78" s="45"/>
      <c r="D78" s="4" t="s">
        <v>87</v>
      </c>
      <c r="E78" s="22">
        <f t="shared" si="29"/>
        <v>2730</v>
      </c>
      <c r="F78" s="22"/>
      <c r="G78" s="9"/>
      <c r="H78" s="9">
        <v>350</v>
      </c>
      <c r="I78" s="9">
        <v>1400</v>
      </c>
      <c r="J78" s="9">
        <v>700</v>
      </c>
      <c r="K78" s="9">
        <v>280</v>
      </c>
      <c r="L78" s="18"/>
    </row>
    <row r="79" spans="1:12" s="3" customFormat="1" ht="23.25" customHeight="1" x14ac:dyDescent="0.3">
      <c r="A79" s="43"/>
      <c r="B79" s="44"/>
      <c r="C79" s="45"/>
      <c r="D79" s="4" t="s">
        <v>88</v>
      </c>
      <c r="E79" s="22">
        <f t="shared" si="29"/>
        <v>38000</v>
      </c>
      <c r="F79" s="22">
        <v>4000</v>
      </c>
      <c r="G79" s="9">
        <v>10000</v>
      </c>
      <c r="H79" s="9">
        <v>10000</v>
      </c>
      <c r="I79" s="9">
        <v>14000</v>
      </c>
      <c r="J79" s="9"/>
      <c r="K79" s="9"/>
      <c r="L79" s="18"/>
    </row>
    <row r="80" spans="1:12" s="3" customFormat="1" ht="23.25" customHeight="1" x14ac:dyDescent="0.3">
      <c r="A80" s="43"/>
      <c r="B80" s="44" t="s">
        <v>103</v>
      </c>
      <c r="C80" s="47" t="s">
        <v>22</v>
      </c>
      <c r="D80" s="4" t="s">
        <v>79</v>
      </c>
      <c r="E80" s="20">
        <f>SUM(F80:K80)</f>
        <v>2158</v>
      </c>
      <c r="F80" s="20">
        <f>SUM(F81:F84)</f>
        <v>84</v>
      </c>
      <c r="G80" s="21">
        <f t="shared" ref="G80:K80" si="30">SUM(G81:G84)</f>
        <v>604</v>
      </c>
      <c r="H80" s="21">
        <f t="shared" si="30"/>
        <v>410</v>
      </c>
      <c r="I80" s="21">
        <f t="shared" si="30"/>
        <v>527</v>
      </c>
      <c r="J80" s="21">
        <f t="shared" si="30"/>
        <v>533</v>
      </c>
      <c r="K80" s="21">
        <f t="shared" si="30"/>
        <v>0</v>
      </c>
      <c r="L80" s="29"/>
    </row>
    <row r="81" spans="1:12" s="3" customFormat="1" ht="23.25" customHeight="1" x14ac:dyDescent="0.3">
      <c r="A81" s="43"/>
      <c r="B81" s="44"/>
      <c r="C81" s="45"/>
      <c r="D81" s="4" t="s">
        <v>62</v>
      </c>
      <c r="E81" s="22">
        <f t="shared" ref="E81:E84" si="31">SUM(F81:K81)</f>
        <v>1079</v>
      </c>
      <c r="F81" s="22">
        <v>42</v>
      </c>
      <c r="G81" s="8">
        <v>302</v>
      </c>
      <c r="H81" s="8">
        <v>205</v>
      </c>
      <c r="I81" s="8">
        <v>263</v>
      </c>
      <c r="J81" s="8">
        <v>267</v>
      </c>
      <c r="K81" s="8"/>
      <c r="L81" s="18"/>
    </row>
    <row r="82" spans="1:12" s="3" customFormat="1" ht="23.25" customHeight="1" x14ac:dyDescent="0.3">
      <c r="A82" s="43"/>
      <c r="B82" s="44"/>
      <c r="C82" s="45"/>
      <c r="D82" s="4" t="s">
        <v>63</v>
      </c>
      <c r="E82" s="22">
        <f t="shared" si="31"/>
        <v>322</v>
      </c>
      <c r="F82" s="22">
        <v>12</v>
      </c>
      <c r="G82" s="8">
        <v>90</v>
      </c>
      <c r="H82" s="8">
        <v>62</v>
      </c>
      <c r="I82" s="8">
        <v>78</v>
      </c>
      <c r="J82" s="8">
        <v>80</v>
      </c>
      <c r="K82" s="8"/>
      <c r="L82" s="18"/>
    </row>
    <row r="83" spans="1:12" s="3" customFormat="1" ht="23.25" customHeight="1" x14ac:dyDescent="0.3">
      <c r="A83" s="43"/>
      <c r="B83" s="44"/>
      <c r="C83" s="45"/>
      <c r="D83" s="4" t="s">
        <v>87</v>
      </c>
      <c r="E83" s="22">
        <f t="shared" si="31"/>
        <v>757</v>
      </c>
      <c r="F83" s="22">
        <v>30</v>
      </c>
      <c r="G83" s="8">
        <v>212</v>
      </c>
      <c r="H83" s="8">
        <v>143</v>
      </c>
      <c r="I83" s="8">
        <v>186</v>
      </c>
      <c r="J83" s="8">
        <v>186</v>
      </c>
      <c r="K83" s="8"/>
      <c r="L83" s="18"/>
    </row>
    <row r="84" spans="1:12" s="3" customFormat="1" ht="23.25" customHeight="1" x14ac:dyDescent="0.3">
      <c r="A84" s="43"/>
      <c r="B84" s="44"/>
      <c r="C84" s="45"/>
      <c r="D84" s="4" t="s">
        <v>88</v>
      </c>
      <c r="E84" s="22">
        <f t="shared" si="31"/>
        <v>0</v>
      </c>
      <c r="F84" s="22"/>
      <c r="G84" s="8"/>
      <c r="H84" s="8"/>
      <c r="I84" s="8"/>
      <c r="J84" s="8"/>
      <c r="K84" s="8"/>
      <c r="L84" s="18"/>
    </row>
    <row r="85" spans="1:12" s="3" customFormat="1" ht="23.25" customHeight="1" x14ac:dyDescent="0.3">
      <c r="A85" s="43"/>
      <c r="B85" s="44" t="s">
        <v>11</v>
      </c>
      <c r="C85" s="45" t="s">
        <v>104</v>
      </c>
      <c r="D85" s="4" t="s">
        <v>79</v>
      </c>
      <c r="E85" s="20">
        <f>SUM(F85:K85)</f>
        <v>1020</v>
      </c>
      <c r="F85" s="20">
        <f>SUM(F86:F89)</f>
        <v>300</v>
      </c>
      <c r="G85" s="21">
        <f t="shared" ref="G85:K85" si="32">SUM(G86:G89)</f>
        <v>700</v>
      </c>
      <c r="H85" s="21">
        <f t="shared" si="32"/>
        <v>20</v>
      </c>
      <c r="I85" s="21">
        <f t="shared" si="32"/>
        <v>0</v>
      </c>
      <c r="J85" s="21">
        <f t="shared" si="32"/>
        <v>0</v>
      </c>
      <c r="K85" s="21">
        <f t="shared" si="32"/>
        <v>0</v>
      </c>
      <c r="L85" s="29"/>
    </row>
    <row r="86" spans="1:12" s="3" customFormat="1" ht="23.25" customHeight="1" x14ac:dyDescent="0.3">
      <c r="A86" s="43"/>
      <c r="B86" s="44"/>
      <c r="C86" s="45"/>
      <c r="D86" s="4" t="s">
        <v>62</v>
      </c>
      <c r="E86" s="22">
        <f t="shared" ref="E86:E89" si="33">SUM(F86:K86)</f>
        <v>500</v>
      </c>
      <c r="F86" s="22">
        <v>150</v>
      </c>
      <c r="G86" s="8">
        <v>350</v>
      </c>
      <c r="H86" s="8"/>
      <c r="I86" s="8"/>
      <c r="J86" s="8"/>
      <c r="K86" s="8"/>
      <c r="L86" s="18"/>
    </row>
    <row r="87" spans="1:12" s="3" customFormat="1" ht="23.25" customHeight="1" x14ac:dyDescent="0.3">
      <c r="A87" s="43"/>
      <c r="B87" s="44"/>
      <c r="C87" s="45"/>
      <c r="D87" s="4" t="s">
        <v>63</v>
      </c>
      <c r="E87" s="22">
        <f t="shared" si="33"/>
        <v>150</v>
      </c>
      <c r="F87" s="22">
        <v>45</v>
      </c>
      <c r="G87" s="8">
        <v>105</v>
      </c>
      <c r="H87" s="8"/>
      <c r="I87" s="8"/>
      <c r="J87" s="8"/>
      <c r="K87" s="8"/>
      <c r="L87" s="18"/>
    </row>
    <row r="88" spans="1:12" s="3" customFormat="1" ht="23.25" customHeight="1" x14ac:dyDescent="0.3">
      <c r="A88" s="43"/>
      <c r="B88" s="44"/>
      <c r="C88" s="45"/>
      <c r="D88" s="4" t="s">
        <v>87</v>
      </c>
      <c r="E88" s="22">
        <f t="shared" si="33"/>
        <v>370</v>
      </c>
      <c r="F88" s="22">
        <v>105</v>
      </c>
      <c r="G88" s="8">
        <v>245</v>
      </c>
      <c r="H88" s="8">
        <v>20</v>
      </c>
      <c r="I88" s="8"/>
      <c r="J88" s="8"/>
      <c r="K88" s="8"/>
      <c r="L88" s="18"/>
    </row>
    <row r="89" spans="1:12" s="3" customFormat="1" ht="23.25" customHeight="1" x14ac:dyDescent="0.3">
      <c r="A89" s="43"/>
      <c r="B89" s="44"/>
      <c r="C89" s="45"/>
      <c r="D89" s="4" t="s">
        <v>88</v>
      </c>
      <c r="E89" s="22">
        <f t="shared" si="33"/>
        <v>0</v>
      </c>
      <c r="F89" s="22"/>
      <c r="G89" s="8"/>
      <c r="H89" s="8"/>
      <c r="I89" s="8"/>
      <c r="J89" s="8"/>
      <c r="K89" s="8"/>
      <c r="L89" s="18"/>
    </row>
    <row r="90" spans="1:12" s="3" customFormat="1" ht="23.25" customHeight="1" x14ac:dyDescent="0.3">
      <c r="A90" s="43"/>
      <c r="B90" s="44" t="s">
        <v>12</v>
      </c>
      <c r="C90" s="47" t="s">
        <v>105</v>
      </c>
      <c r="D90" s="4" t="s">
        <v>79</v>
      </c>
      <c r="E90" s="20">
        <f>SUM(F90:K90)</f>
        <v>3900</v>
      </c>
      <c r="F90" s="20">
        <f>SUM(F91:F94)</f>
        <v>60</v>
      </c>
      <c r="G90" s="38">
        <f t="shared" ref="G90:K90" si="34">SUM(G91:G94)</f>
        <v>0</v>
      </c>
      <c r="H90" s="38">
        <f t="shared" si="34"/>
        <v>0</v>
      </c>
      <c r="I90" s="38">
        <f t="shared" si="34"/>
        <v>2000</v>
      </c>
      <c r="J90" s="38">
        <f t="shared" si="34"/>
        <v>1840</v>
      </c>
      <c r="K90" s="38">
        <f t="shared" si="34"/>
        <v>0</v>
      </c>
      <c r="L90" s="29"/>
    </row>
    <row r="91" spans="1:12" s="3" customFormat="1" ht="23.25" customHeight="1" x14ac:dyDescent="0.3">
      <c r="A91" s="43"/>
      <c r="B91" s="44"/>
      <c r="C91" s="45"/>
      <c r="D91" s="4" t="s">
        <v>62</v>
      </c>
      <c r="E91" s="22">
        <f t="shared" ref="E91:E94" si="35">SUM(F91:K91)</f>
        <v>1950</v>
      </c>
      <c r="F91" s="22"/>
      <c r="G91" s="9"/>
      <c r="H91" s="9"/>
      <c r="I91" s="9">
        <v>1000</v>
      </c>
      <c r="J91" s="9">
        <v>950</v>
      </c>
      <c r="K91" s="9"/>
      <c r="L91" s="18"/>
    </row>
    <row r="92" spans="1:12" s="3" customFormat="1" ht="23.25" customHeight="1" x14ac:dyDescent="0.3">
      <c r="A92" s="43"/>
      <c r="B92" s="44"/>
      <c r="C92" s="45"/>
      <c r="D92" s="4" t="s">
        <v>63</v>
      </c>
      <c r="E92" s="22">
        <f t="shared" si="35"/>
        <v>585</v>
      </c>
      <c r="F92" s="22"/>
      <c r="G92" s="9"/>
      <c r="H92" s="9"/>
      <c r="I92" s="9">
        <v>300</v>
      </c>
      <c r="J92" s="9">
        <v>285</v>
      </c>
      <c r="K92" s="9"/>
      <c r="L92" s="18"/>
    </row>
    <row r="93" spans="1:12" s="3" customFormat="1" ht="23.25" customHeight="1" x14ac:dyDescent="0.3">
      <c r="A93" s="43"/>
      <c r="B93" s="44"/>
      <c r="C93" s="45"/>
      <c r="D93" s="4" t="s">
        <v>87</v>
      </c>
      <c r="E93" s="22">
        <f t="shared" si="35"/>
        <v>1365</v>
      </c>
      <c r="F93" s="22">
        <v>60</v>
      </c>
      <c r="G93" s="9"/>
      <c r="H93" s="9"/>
      <c r="I93" s="9">
        <v>700</v>
      </c>
      <c r="J93" s="9">
        <v>605</v>
      </c>
      <c r="K93" s="9"/>
      <c r="L93" s="18"/>
    </row>
    <row r="94" spans="1:12" s="3" customFormat="1" ht="23.25" customHeight="1" x14ac:dyDescent="0.3">
      <c r="A94" s="43"/>
      <c r="B94" s="44"/>
      <c r="C94" s="45"/>
      <c r="D94" s="4" t="s">
        <v>88</v>
      </c>
      <c r="E94" s="22">
        <f t="shared" si="35"/>
        <v>0</v>
      </c>
      <c r="F94" s="22"/>
      <c r="G94" s="9"/>
      <c r="H94" s="9"/>
      <c r="I94" s="9"/>
      <c r="J94" s="9"/>
      <c r="K94" s="9"/>
      <c r="L94" s="18"/>
    </row>
    <row r="95" spans="1:12" s="3" customFormat="1" ht="23.25" customHeight="1" x14ac:dyDescent="0.3">
      <c r="A95" s="43"/>
      <c r="B95" s="44" t="s">
        <v>13</v>
      </c>
      <c r="C95" s="47" t="s">
        <v>106</v>
      </c>
      <c r="D95" s="4" t="s">
        <v>79</v>
      </c>
      <c r="E95" s="20">
        <f>SUM(F95:K95)</f>
        <v>1500</v>
      </c>
      <c r="F95" s="20">
        <f>SUM(F96:F99)</f>
        <v>500</v>
      </c>
      <c r="G95" s="21">
        <f>SUM(G96:G99)</f>
        <v>0</v>
      </c>
      <c r="H95" s="21">
        <f t="shared" ref="H95:K95" si="36">SUM(H96:H99)</f>
        <v>500</v>
      </c>
      <c r="I95" s="21">
        <f t="shared" si="36"/>
        <v>500</v>
      </c>
      <c r="J95" s="21">
        <f t="shared" si="36"/>
        <v>0</v>
      </c>
      <c r="K95" s="21">
        <f t="shared" si="36"/>
        <v>0</v>
      </c>
      <c r="L95" s="29"/>
    </row>
    <row r="96" spans="1:12" s="3" customFormat="1" ht="23.25" customHeight="1" x14ac:dyDescent="0.3">
      <c r="A96" s="43"/>
      <c r="B96" s="44"/>
      <c r="C96" s="45"/>
      <c r="D96" s="4" t="s">
        <v>62</v>
      </c>
      <c r="E96" s="22">
        <f t="shared" ref="E96:E99" si="37">SUM(F96:K96)</f>
        <v>0</v>
      </c>
      <c r="F96" s="22"/>
      <c r="G96" s="8"/>
      <c r="H96" s="8"/>
      <c r="I96" s="8"/>
      <c r="J96" s="8"/>
      <c r="K96" s="8"/>
      <c r="L96" s="18"/>
    </row>
    <row r="97" spans="1:12" s="3" customFormat="1" ht="23.25" customHeight="1" x14ac:dyDescent="0.3">
      <c r="A97" s="43"/>
      <c r="B97" s="44"/>
      <c r="C97" s="45"/>
      <c r="D97" s="4" t="s">
        <v>63</v>
      </c>
      <c r="E97" s="22">
        <f t="shared" si="37"/>
        <v>750</v>
      </c>
      <c r="F97" s="22">
        <v>250</v>
      </c>
      <c r="G97" s="8"/>
      <c r="H97" s="8">
        <v>250</v>
      </c>
      <c r="I97" s="8">
        <v>250</v>
      </c>
      <c r="J97" s="8"/>
      <c r="K97" s="8"/>
      <c r="L97" s="18"/>
    </row>
    <row r="98" spans="1:12" s="3" customFormat="1" ht="23.25" customHeight="1" x14ac:dyDescent="0.3">
      <c r="A98" s="43"/>
      <c r="B98" s="44"/>
      <c r="C98" s="45"/>
      <c r="D98" s="4" t="s">
        <v>87</v>
      </c>
      <c r="E98" s="22">
        <f t="shared" si="37"/>
        <v>750</v>
      </c>
      <c r="F98" s="22">
        <v>250</v>
      </c>
      <c r="G98" s="8"/>
      <c r="H98" s="8">
        <v>250</v>
      </c>
      <c r="I98" s="8">
        <v>250</v>
      </c>
      <c r="J98" s="8"/>
      <c r="K98" s="8"/>
      <c r="L98" s="18"/>
    </row>
    <row r="99" spans="1:12" s="3" customFormat="1" ht="23.25" customHeight="1" x14ac:dyDescent="0.3">
      <c r="A99" s="43"/>
      <c r="B99" s="44"/>
      <c r="C99" s="45"/>
      <c r="D99" s="4" t="s">
        <v>88</v>
      </c>
      <c r="E99" s="22">
        <f t="shared" si="37"/>
        <v>0</v>
      </c>
      <c r="F99" s="22"/>
      <c r="G99" s="8"/>
      <c r="H99" s="8"/>
      <c r="I99" s="8"/>
      <c r="J99" s="8"/>
      <c r="K99" s="8"/>
      <c r="L99" s="18"/>
    </row>
    <row r="100" spans="1:12" s="3" customFormat="1" ht="23.25" customHeight="1" x14ac:dyDescent="0.3">
      <c r="A100" s="43"/>
      <c r="B100" s="44" t="s">
        <v>107</v>
      </c>
      <c r="C100" s="45" t="s">
        <v>108</v>
      </c>
      <c r="D100" s="4" t="s">
        <v>79</v>
      </c>
      <c r="E100" s="20">
        <f t="shared" ref="E100:E154" si="38">SUM(G100:K100)</f>
        <v>5200</v>
      </c>
      <c r="F100" s="20"/>
      <c r="G100" s="21">
        <f t="shared" ref="G100:K100" si="39">SUM(G101:G104)</f>
        <v>120</v>
      </c>
      <c r="H100" s="21">
        <f t="shared" si="39"/>
        <v>400</v>
      </c>
      <c r="I100" s="21">
        <f t="shared" si="39"/>
        <v>1600</v>
      </c>
      <c r="J100" s="21">
        <f t="shared" si="39"/>
        <v>1600</v>
      </c>
      <c r="K100" s="21">
        <f t="shared" si="39"/>
        <v>1480</v>
      </c>
      <c r="L100" s="29"/>
    </row>
    <row r="101" spans="1:12" s="3" customFormat="1" ht="23.25" customHeight="1" x14ac:dyDescent="0.3">
      <c r="A101" s="43"/>
      <c r="B101" s="44"/>
      <c r="C101" s="45"/>
      <c r="D101" s="4" t="s">
        <v>62</v>
      </c>
      <c r="E101" s="22">
        <f t="shared" si="38"/>
        <v>2400</v>
      </c>
      <c r="F101" s="22"/>
      <c r="G101" s="8"/>
      <c r="H101" s="8">
        <v>200</v>
      </c>
      <c r="I101" s="8">
        <v>800</v>
      </c>
      <c r="J101" s="8">
        <v>800</v>
      </c>
      <c r="K101" s="8">
        <v>600</v>
      </c>
      <c r="L101" s="18"/>
    </row>
    <row r="102" spans="1:12" s="3" customFormat="1" ht="23.25" customHeight="1" x14ac:dyDescent="0.3">
      <c r="A102" s="43"/>
      <c r="B102" s="44"/>
      <c r="C102" s="45"/>
      <c r="D102" s="4" t="s">
        <v>63</v>
      </c>
      <c r="E102" s="22">
        <f t="shared" si="38"/>
        <v>720</v>
      </c>
      <c r="F102" s="22"/>
      <c r="G102" s="8"/>
      <c r="H102" s="8">
        <v>60</v>
      </c>
      <c r="I102" s="8">
        <v>200</v>
      </c>
      <c r="J102" s="8">
        <v>200</v>
      </c>
      <c r="K102" s="8">
        <v>260</v>
      </c>
      <c r="L102" s="18"/>
    </row>
    <row r="103" spans="1:12" s="3" customFormat="1" ht="23.25" customHeight="1" x14ac:dyDescent="0.3">
      <c r="A103" s="43"/>
      <c r="B103" s="44"/>
      <c r="C103" s="45"/>
      <c r="D103" s="4" t="s">
        <v>87</v>
      </c>
      <c r="E103" s="22">
        <f t="shared" si="38"/>
        <v>2080</v>
      </c>
      <c r="F103" s="22"/>
      <c r="G103" s="8">
        <v>120</v>
      </c>
      <c r="H103" s="8">
        <v>140</v>
      </c>
      <c r="I103" s="8">
        <v>600</v>
      </c>
      <c r="J103" s="8">
        <v>600</v>
      </c>
      <c r="K103" s="8">
        <v>620</v>
      </c>
      <c r="L103" s="18"/>
    </row>
    <row r="104" spans="1:12" s="3" customFormat="1" ht="23.25" customHeight="1" x14ac:dyDescent="0.3">
      <c r="A104" s="43"/>
      <c r="B104" s="44"/>
      <c r="C104" s="45"/>
      <c r="D104" s="4" t="s">
        <v>88</v>
      </c>
      <c r="E104" s="22">
        <f t="shared" si="38"/>
        <v>0</v>
      </c>
      <c r="F104" s="22"/>
      <c r="G104" s="8"/>
      <c r="H104" s="8"/>
      <c r="I104" s="8"/>
      <c r="J104" s="8"/>
      <c r="K104" s="8"/>
      <c r="L104" s="18"/>
    </row>
    <row r="105" spans="1:12" s="3" customFormat="1" ht="23.25" customHeight="1" x14ac:dyDescent="0.3">
      <c r="A105" s="43"/>
      <c r="B105" s="44" t="s">
        <v>14</v>
      </c>
      <c r="C105" s="45" t="s">
        <v>109</v>
      </c>
      <c r="D105" s="4" t="s">
        <v>79</v>
      </c>
      <c r="E105" s="20">
        <f t="shared" si="38"/>
        <v>3400</v>
      </c>
      <c r="F105" s="20"/>
      <c r="G105" s="21">
        <f t="shared" ref="G105:K105" si="40">SUM(G106:G109)</f>
        <v>0</v>
      </c>
      <c r="H105" s="21">
        <f t="shared" si="40"/>
        <v>800</v>
      </c>
      <c r="I105" s="21">
        <f t="shared" si="40"/>
        <v>1300</v>
      </c>
      <c r="J105" s="21">
        <f t="shared" si="40"/>
        <v>1300</v>
      </c>
      <c r="K105" s="21">
        <f t="shared" si="40"/>
        <v>0</v>
      </c>
      <c r="L105" s="29"/>
    </row>
    <row r="106" spans="1:12" s="3" customFormat="1" ht="23.25" customHeight="1" x14ac:dyDescent="0.3">
      <c r="A106" s="43"/>
      <c r="B106" s="44"/>
      <c r="C106" s="45"/>
      <c r="D106" s="4" t="s">
        <v>62</v>
      </c>
      <c r="E106" s="22">
        <f t="shared" si="38"/>
        <v>1500</v>
      </c>
      <c r="F106" s="22"/>
      <c r="G106" s="8"/>
      <c r="H106" s="8">
        <v>200</v>
      </c>
      <c r="I106" s="8">
        <v>650</v>
      </c>
      <c r="J106" s="8">
        <v>650</v>
      </c>
      <c r="K106" s="8"/>
      <c r="L106" s="18"/>
    </row>
    <row r="107" spans="1:12" s="3" customFormat="1" ht="23.25" customHeight="1" x14ac:dyDescent="0.3">
      <c r="A107" s="43"/>
      <c r="B107" s="44"/>
      <c r="C107" s="45"/>
      <c r="D107" s="4" t="s">
        <v>63</v>
      </c>
      <c r="E107" s="22">
        <f t="shared" si="38"/>
        <v>450</v>
      </c>
      <c r="F107" s="22"/>
      <c r="G107" s="8"/>
      <c r="H107" s="8">
        <v>60</v>
      </c>
      <c r="I107" s="8">
        <v>195</v>
      </c>
      <c r="J107" s="8">
        <v>195</v>
      </c>
      <c r="K107" s="8"/>
      <c r="L107" s="18"/>
    </row>
    <row r="108" spans="1:12" s="3" customFormat="1" ht="23.25" customHeight="1" x14ac:dyDescent="0.3">
      <c r="A108" s="43"/>
      <c r="B108" s="44"/>
      <c r="C108" s="45"/>
      <c r="D108" s="4" t="s">
        <v>87</v>
      </c>
      <c r="E108" s="22">
        <f t="shared" si="38"/>
        <v>1450</v>
      </c>
      <c r="F108" s="22"/>
      <c r="G108" s="8" t="s">
        <v>162</v>
      </c>
      <c r="H108" s="8">
        <v>540</v>
      </c>
      <c r="I108" s="8">
        <v>455</v>
      </c>
      <c r="J108" s="8">
        <v>455</v>
      </c>
      <c r="K108" s="8" t="s">
        <v>162</v>
      </c>
      <c r="L108" s="18"/>
    </row>
    <row r="109" spans="1:12" s="3" customFormat="1" ht="23.25" customHeight="1" x14ac:dyDescent="0.3">
      <c r="A109" s="43"/>
      <c r="B109" s="44"/>
      <c r="C109" s="45"/>
      <c r="D109" s="4" t="s">
        <v>88</v>
      </c>
      <c r="E109" s="22">
        <f t="shared" si="38"/>
        <v>0</v>
      </c>
      <c r="F109" s="22"/>
      <c r="G109" s="8"/>
      <c r="H109" s="8"/>
      <c r="I109" s="8"/>
      <c r="J109" s="8"/>
      <c r="K109" s="8"/>
      <c r="L109" s="18"/>
    </row>
    <row r="110" spans="1:12" s="3" customFormat="1" ht="23.25" customHeight="1" x14ac:dyDescent="0.3">
      <c r="A110" s="43"/>
      <c r="B110" s="44" t="s">
        <v>15</v>
      </c>
      <c r="C110" s="45" t="s">
        <v>110</v>
      </c>
      <c r="D110" s="4" t="s">
        <v>79</v>
      </c>
      <c r="E110" s="20">
        <f t="shared" si="38"/>
        <v>3400</v>
      </c>
      <c r="F110" s="20"/>
      <c r="G110" s="21">
        <f t="shared" ref="G110:K110" si="41">SUM(G111:G114)</f>
        <v>0</v>
      </c>
      <c r="H110" s="21">
        <f t="shared" si="41"/>
        <v>200</v>
      </c>
      <c r="I110" s="21">
        <f t="shared" si="41"/>
        <v>1000</v>
      </c>
      <c r="J110" s="21">
        <f t="shared" si="41"/>
        <v>2200</v>
      </c>
      <c r="K110" s="21">
        <f t="shared" si="41"/>
        <v>0</v>
      </c>
      <c r="L110" s="29"/>
    </row>
    <row r="111" spans="1:12" s="3" customFormat="1" ht="23.25" customHeight="1" x14ac:dyDescent="0.3">
      <c r="A111" s="43"/>
      <c r="B111" s="44"/>
      <c r="C111" s="45"/>
      <c r="D111" s="4" t="s">
        <v>62</v>
      </c>
      <c r="E111" s="22">
        <f t="shared" si="38"/>
        <v>1700</v>
      </c>
      <c r="F111" s="22"/>
      <c r="G111" s="8"/>
      <c r="H111" s="8"/>
      <c r="I111" s="8">
        <v>500</v>
      </c>
      <c r="J111" s="8">
        <v>1200</v>
      </c>
      <c r="K111" s="8"/>
      <c r="L111" s="18"/>
    </row>
    <row r="112" spans="1:12" s="3" customFormat="1" ht="23.25" customHeight="1" x14ac:dyDescent="0.3">
      <c r="A112" s="43"/>
      <c r="B112" s="44"/>
      <c r="C112" s="45"/>
      <c r="D112" s="4" t="s">
        <v>63</v>
      </c>
      <c r="E112" s="22">
        <f t="shared" si="38"/>
        <v>510</v>
      </c>
      <c r="F112" s="22"/>
      <c r="G112" s="8"/>
      <c r="H112" s="8"/>
      <c r="I112" s="8">
        <v>150</v>
      </c>
      <c r="J112" s="8">
        <v>360</v>
      </c>
      <c r="K112" s="8"/>
      <c r="L112" s="18"/>
    </row>
    <row r="113" spans="1:12" s="3" customFormat="1" ht="23.25" customHeight="1" x14ac:dyDescent="0.3">
      <c r="A113" s="43"/>
      <c r="B113" s="44"/>
      <c r="C113" s="45"/>
      <c r="D113" s="4" t="s">
        <v>87</v>
      </c>
      <c r="E113" s="22">
        <f t="shared" si="38"/>
        <v>1190</v>
      </c>
      <c r="F113" s="22"/>
      <c r="G113" s="8"/>
      <c r="H113" s="8">
        <v>200</v>
      </c>
      <c r="I113" s="8">
        <v>350</v>
      </c>
      <c r="J113" s="8">
        <v>640</v>
      </c>
      <c r="K113" s="8"/>
      <c r="L113" s="18"/>
    </row>
    <row r="114" spans="1:12" s="3" customFormat="1" ht="23.25" customHeight="1" x14ac:dyDescent="0.3">
      <c r="A114" s="43"/>
      <c r="B114" s="44"/>
      <c r="C114" s="45"/>
      <c r="D114" s="4" t="s">
        <v>88</v>
      </c>
      <c r="E114" s="22">
        <f t="shared" si="38"/>
        <v>0</v>
      </c>
      <c r="F114" s="22"/>
      <c r="G114" s="8"/>
      <c r="H114" s="8"/>
      <c r="I114" s="8"/>
      <c r="J114" s="8"/>
      <c r="K114" s="8"/>
      <c r="L114" s="18"/>
    </row>
    <row r="115" spans="1:12" s="3" customFormat="1" ht="23.25" customHeight="1" x14ac:dyDescent="0.3">
      <c r="A115" s="43"/>
      <c r="B115" s="44" t="s">
        <v>16</v>
      </c>
      <c r="C115" s="45" t="s">
        <v>21</v>
      </c>
      <c r="D115" s="4" t="s">
        <v>79</v>
      </c>
      <c r="E115" s="20">
        <f t="shared" si="38"/>
        <v>20</v>
      </c>
      <c r="F115" s="20"/>
      <c r="G115" s="21">
        <f t="shared" ref="G115:K115" si="42">SUM(G116:G119)</f>
        <v>20</v>
      </c>
      <c r="H115" s="21">
        <f t="shared" si="42"/>
        <v>0</v>
      </c>
      <c r="I115" s="21">
        <f t="shared" si="42"/>
        <v>0</v>
      </c>
      <c r="J115" s="21">
        <f t="shared" si="42"/>
        <v>0</v>
      </c>
      <c r="K115" s="21">
        <f t="shared" si="42"/>
        <v>0</v>
      </c>
      <c r="L115" s="29"/>
    </row>
    <row r="116" spans="1:12" s="3" customFormat="1" ht="23.25" customHeight="1" x14ac:dyDescent="0.3">
      <c r="A116" s="43"/>
      <c r="B116" s="44"/>
      <c r="C116" s="45"/>
      <c r="D116" s="4" t="s">
        <v>62</v>
      </c>
      <c r="E116" s="22">
        <f t="shared" si="38"/>
        <v>0</v>
      </c>
      <c r="F116" s="22"/>
      <c r="G116" s="8"/>
      <c r="H116" s="8"/>
      <c r="I116" s="8"/>
      <c r="J116" s="8"/>
      <c r="K116" s="8"/>
      <c r="L116" s="18"/>
    </row>
    <row r="117" spans="1:12" s="3" customFormat="1" ht="23.25" customHeight="1" x14ac:dyDescent="0.3">
      <c r="A117" s="43"/>
      <c r="B117" s="44"/>
      <c r="C117" s="45"/>
      <c r="D117" s="4" t="s">
        <v>63</v>
      </c>
      <c r="E117" s="22">
        <f t="shared" si="38"/>
        <v>0</v>
      </c>
      <c r="F117" s="22"/>
      <c r="G117" s="8"/>
      <c r="H117" s="8"/>
      <c r="I117" s="8"/>
      <c r="J117" s="8"/>
      <c r="K117" s="8"/>
      <c r="L117" s="18"/>
    </row>
    <row r="118" spans="1:12" s="3" customFormat="1" ht="23.25" customHeight="1" x14ac:dyDescent="0.3">
      <c r="A118" s="43"/>
      <c r="B118" s="44"/>
      <c r="C118" s="45"/>
      <c r="D118" s="4" t="s">
        <v>87</v>
      </c>
      <c r="E118" s="22">
        <f t="shared" si="38"/>
        <v>20</v>
      </c>
      <c r="F118" s="22"/>
      <c r="G118" s="8">
        <v>20</v>
      </c>
      <c r="H118" s="8"/>
      <c r="I118" s="8"/>
      <c r="J118" s="8"/>
      <c r="K118" s="8"/>
      <c r="L118" s="18"/>
    </row>
    <row r="119" spans="1:12" s="3" customFormat="1" ht="23.25" customHeight="1" x14ac:dyDescent="0.3">
      <c r="A119" s="43"/>
      <c r="B119" s="44"/>
      <c r="C119" s="45"/>
      <c r="D119" s="4" t="s">
        <v>88</v>
      </c>
      <c r="E119" s="22">
        <f t="shared" si="38"/>
        <v>0</v>
      </c>
      <c r="F119" s="22"/>
      <c r="G119" s="8"/>
      <c r="H119" s="8"/>
      <c r="I119" s="8"/>
      <c r="J119" s="8"/>
      <c r="K119" s="8"/>
      <c r="L119" s="18"/>
    </row>
    <row r="120" spans="1:12" s="3" customFormat="1" ht="23.25" customHeight="1" x14ac:dyDescent="0.3">
      <c r="A120" s="43"/>
      <c r="B120" s="44" t="s">
        <v>17</v>
      </c>
      <c r="C120" s="45" t="s">
        <v>111</v>
      </c>
      <c r="D120" s="4" t="s">
        <v>79</v>
      </c>
      <c r="E120" s="20">
        <f t="shared" si="38"/>
        <v>471</v>
      </c>
      <c r="F120" s="20"/>
      <c r="G120" s="21">
        <f t="shared" ref="G120:K120" si="43">SUM(G121:G124)</f>
        <v>0</v>
      </c>
      <c r="H120" s="21">
        <f t="shared" si="43"/>
        <v>200</v>
      </c>
      <c r="I120" s="21">
        <f t="shared" si="43"/>
        <v>200</v>
      </c>
      <c r="J120" s="21">
        <f t="shared" si="43"/>
        <v>71</v>
      </c>
      <c r="K120" s="21">
        <f t="shared" si="43"/>
        <v>0</v>
      </c>
      <c r="L120" s="29"/>
    </row>
    <row r="121" spans="1:12" s="3" customFormat="1" ht="23.25" customHeight="1" x14ac:dyDescent="0.3">
      <c r="A121" s="43"/>
      <c r="B121" s="44"/>
      <c r="C121" s="45"/>
      <c r="D121" s="4" t="s">
        <v>62</v>
      </c>
      <c r="E121" s="22">
        <f t="shared" si="38"/>
        <v>471</v>
      </c>
      <c r="F121" s="22"/>
      <c r="G121" s="8"/>
      <c r="H121" s="8">
        <v>200</v>
      </c>
      <c r="I121" s="8">
        <v>200</v>
      </c>
      <c r="J121" s="8">
        <v>71</v>
      </c>
      <c r="K121" s="8"/>
      <c r="L121" s="18"/>
    </row>
    <row r="122" spans="1:12" s="3" customFormat="1" ht="23.25" customHeight="1" x14ac:dyDescent="0.3">
      <c r="A122" s="43"/>
      <c r="B122" s="44"/>
      <c r="C122" s="45"/>
      <c r="D122" s="4" t="s">
        <v>63</v>
      </c>
      <c r="E122" s="22">
        <f t="shared" si="38"/>
        <v>0</v>
      </c>
      <c r="F122" s="22"/>
      <c r="G122" s="8"/>
      <c r="H122" s="8"/>
      <c r="I122" s="8"/>
      <c r="J122" s="8"/>
      <c r="K122" s="8"/>
      <c r="L122" s="18"/>
    </row>
    <row r="123" spans="1:12" s="3" customFormat="1" ht="23.25" customHeight="1" x14ac:dyDescent="0.3">
      <c r="A123" s="43"/>
      <c r="B123" s="44"/>
      <c r="C123" s="45"/>
      <c r="D123" s="4" t="s">
        <v>87</v>
      </c>
      <c r="E123" s="22">
        <f t="shared" si="38"/>
        <v>0</v>
      </c>
      <c r="F123" s="22"/>
      <c r="G123" s="8"/>
      <c r="H123" s="8"/>
      <c r="I123" s="8"/>
      <c r="J123" s="8"/>
      <c r="K123" s="8"/>
      <c r="L123" s="18"/>
    </row>
    <row r="124" spans="1:12" s="3" customFormat="1" ht="23.25" customHeight="1" x14ac:dyDescent="0.3">
      <c r="A124" s="43"/>
      <c r="B124" s="44"/>
      <c r="C124" s="45"/>
      <c r="D124" s="4" t="s">
        <v>88</v>
      </c>
      <c r="E124" s="22">
        <f t="shared" si="38"/>
        <v>0</v>
      </c>
      <c r="F124" s="22"/>
      <c r="G124" s="8"/>
      <c r="H124" s="8"/>
      <c r="I124" s="8"/>
      <c r="J124" s="8"/>
      <c r="K124" s="8"/>
      <c r="L124" s="18"/>
    </row>
    <row r="125" spans="1:12" s="3" customFormat="1" ht="23.25" customHeight="1" x14ac:dyDescent="0.3">
      <c r="A125" s="43"/>
      <c r="B125" s="44" t="s">
        <v>18</v>
      </c>
      <c r="C125" s="45" t="s">
        <v>112</v>
      </c>
      <c r="D125" s="4" t="s">
        <v>79</v>
      </c>
      <c r="E125" s="20">
        <f>SUM(F125:K125)</f>
        <v>3900</v>
      </c>
      <c r="F125" s="20">
        <f>SUM(F126:F129)</f>
        <v>540</v>
      </c>
      <c r="G125" s="21">
        <f t="shared" ref="G125:K125" si="44">SUM(G126:G129)</f>
        <v>1000</v>
      </c>
      <c r="H125" s="21">
        <f t="shared" si="44"/>
        <v>2360</v>
      </c>
      <c r="I125" s="21">
        <f t="shared" si="44"/>
        <v>0</v>
      </c>
      <c r="J125" s="21">
        <f t="shared" si="44"/>
        <v>0</v>
      </c>
      <c r="K125" s="21">
        <f t="shared" si="44"/>
        <v>0</v>
      </c>
      <c r="L125" s="29"/>
    </row>
    <row r="126" spans="1:12" s="3" customFormat="1" ht="23.25" customHeight="1" x14ac:dyDescent="0.3">
      <c r="A126" s="43"/>
      <c r="B126" s="44"/>
      <c r="C126" s="45"/>
      <c r="D126" s="4" t="s">
        <v>62</v>
      </c>
      <c r="E126" s="22">
        <f t="shared" ref="E126:E129" si="45">SUM(F126:K126)</f>
        <v>1950</v>
      </c>
      <c r="F126" s="22">
        <v>270</v>
      </c>
      <c r="G126" s="8">
        <v>500</v>
      </c>
      <c r="H126" s="8">
        <v>1180</v>
      </c>
      <c r="I126" s="8"/>
      <c r="J126" s="8"/>
      <c r="K126" s="8"/>
      <c r="L126" s="18"/>
    </row>
    <row r="127" spans="1:12" s="3" customFormat="1" ht="23.25" customHeight="1" x14ac:dyDescent="0.3">
      <c r="A127" s="43"/>
      <c r="B127" s="44"/>
      <c r="C127" s="45"/>
      <c r="D127" s="4" t="s">
        <v>63</v>
      </c>
      <c r="E127" s="22">
        <f t="shared" si="45"/>
        <v>585</v>
      </c>
      <c r="F127" s="22">
        <v>81</v>
      </c>
      <c r="G127" s="8">
        <v>150</v>
      </c>
      <c r="H127" s="8">
        <v>354</v>
      </c>
      <c r="I127" s="8"/>
      <c r="J127" s="8"/>
      <c r="K127" s="8"/>
      <c r="L127" s="18"/>
    </row>
    <row r="128" spans="1:12" s="3" customFormat="1" ht="23.25" customHeight="1" x14ac:dyDescent="0.3">
      <c r="A128" s="43"/>
      <c r="B128" s="44"/>
      <c r="C128" s="45"/>
      <c r="D128" s="4" t="s">
        <v>87</v>
      </c>
      <c r="E128" s="22">
        <f t="shared" si="45"/>
        <v>1365</v>
      </c>
      <c r="F128" s="22">
        <v>189</v>
      </c>
      <c r="G128" s="8">
        <v>350</v>
      </c>
      <c r="H128" s="8">
        <v>826</v>
      </c>
      <c r="I128" s="8"/>
      <c r="J128" s="8"/>
      <c r="K128" s="8"/>
      <c r="L128" s="18"/>
    </row>
    <row r="129" spans="1:12" s="3" customFormat="1" ht="23.25" customHeight="1" x14ac:dyDescent="0.3">
      <c r="A129" s="43"/>
      <c r="B129" s="44"/>
      <c r="C129" s="45"/>
      <c r="D129" s="4" t="s">
        <v>88</v>
      </c>
      <c r="E129" s="22">
        <f t="shared" si="45"/>
        <v>0</v>
      </c>
      <c r="F129" s="22"/>
      <c r="G129" s="8"/>
      <c r="H129" s="8"/>
      <c r="I129" s="8"/>
      <c r="J129" s="8"/>
      <c r="K129" s="8"/>
      <c r="L129" s="18"/>
    </row>
    <row r="130" spans="1:12" s="3" customFormat="1" ht="23.25" customHeight="1" x14ac:dyDescent="0.3">
      <c r="A130" s="43"/>
      <c r="B130" s="44" t="s">
        <v>19</v>
      </c>
      <c r="C130" s="45" t="s">
        <v>113</v>
      </c>
      <c r="D130" s="4" t="s">
        <v>79</v>
      </c>
      <c r="E130" s="20">
        <f>SUM(F130:K130)</f>
        <v>3500</v>
      </c>
      <c r="F130" s="20">
        <f>SUM(F131:F134)</f>
        <v>800</v>
      </c>
      <c r="G130" s="21">
        <f t="shared" ref="G130:K130" si="46">SUM(G131:G134)</f>
        <v>450</v>
      </c>
      <c r="H130" s="21">
        <f t="shared" si="46"/>
        <v>500</v>
      </c>
      <c r="I130" s="21">
        <f t="shared" si="46"/>
        <v>700</v>
      </c>
      <c r="J130" s="21">
        <f t="shared" si="46"/>
        <v>500</v>
      </c>
      <c r="K130" s="21">
        <f t="shared" si="46"/>
        <v>550</v>
      </c>
      <c r="L130" s="29"/>
    </row>
    <row r="131" spans="1:12" s="3" customFormat="1" ht="23.25" customHeight="1" x14ac:dyDescent="0.3">
      <c r="A131" s="43"/>
      <c r="B131" s="44"/>
      <c r="C131" s="45"/>
      <c r="D131" s="4" t="s">
        <v>62</v>
      </c>
      <c r="E131" s="22">
        <f t="shared" ref="E131:E134" si="47">SUM(F131:K131)</f>
        <v>1625</v>
      </c>
      <c r="F131" s="22"/>
      <c r="G131" s="8">
        <v>50</v>
      </c>
      <c r="H131" s="8">
        <v>350</v>
      </c>
      <c r="I131" s="8">
        <v>490</v>
      </c>
      <c r="J131" s="8">
        <v>350</v>
      </c>
      <c r="K131" s="8">
        <v>385</v>
      </c>
      <c r="L131" s="18"/>
    </row>
    <row r="132" spans="1:12" s="3" customFormat="1" ht="23.25" customHeight="1" x14ac:dyDescent="0.3">
      <c r="A132" s="43"/>
      <c r="B132" s="44"/>
      <c r="C132" s="45"/>
      <c r="D132" s="4" t="s">
        <v>63</v>
      </c>
      <c r="E132" s="22">
        <f t="shared" si="47"/>
        <v>737</v>
      </c>
      <c r="F132" s="22">
        <v>500</v>
      </c>
      <c r="G132" s="8"/>
      <c r="H132" s="8">
        <v>53</v>
      </c>
      <c r="I132" s="8">
        <v>74</v>
      </c>
      <c r="J132" s="8">
        <v>52</v>
      </c>
      <c r="K132" s="8">
        <v>58</v>
      </c>
      <c r="L132" s="18"/>
    </row>
    <row r="133" spans="1:12" s="3" customFormat="1" ht="23.25" customHeight="1" x14ac:dyDescent="0.3">
      <c r="A133" s="43"/>
      <c r="B133" s="44"/>
      <c r="C133" s="45"/>
      <c r="D133" s="4" t="s">
        <v>87</v>
      </c>
      <c r="E133" s="22">
        <f t="shared" si="47"/>
        <v>1038</v>
      </c>
      <c r="F133" s="22">
        <v>200</v>
      </c>
      <c r="G133" s="8">
        <v>400</v>
      </c>
      <c r="H133" s="8">
        <v>97</v>
      </c>
      <c r="I133" s="8">
        <v>136</v>
      </c>
      <c r="J133" s="8">
        <v>98</v>
      </c>
      <c r="K133" s="8">
        <v>107</v>
      </c>
      <c r="L133" s="18"/>
    </row>
    <row r="134" spans="1:12" s="3" customFormat="1" ht="23.25" customHeight="1" x14ac:dyDescent="0.3">
      <c r="A134" s="43"/>
      <c r="B134" s="44"/>
      <c r="C134" s="45"/>
      <c r="D134" s="4" t="s">
        <v>88</v>
      </c>
      <c r="E134" s="22">
        <f t="shared" si="47"/>
        <v>100</v>
      </c>
      <c r="F134" s="22">
        <v>100</v>
      </c>
      <c r="G134" s="8"/>
      <c r="H134" s="8"/>
      <c r="I134" s="8"/>
      <c r="J134" s="8"/>
      <c r="K134" s="8"/>
      <c r="L134" s="18"/>
    </row>
    <row r="135" spans="1:12" s="3" customFormat="1" ht="23.25" customHeight="1" x14ac:dyDescent="0.3">
      <c r="A135" s="43"/>
      <c r="B135" s="44" t="s">
        <v>20</v>
      </c>
      <c r="C135" s="45" t="s">
        <v>114</v>
      </c>
      <c r="D135" s="4" t="s">
        <v>79</v>
      </c>
      <c r="E135" s="20">
        <f t="shared" si="38"/>
        <v>17000</v>
      </c>
      <c r="F135" s="20"/>
      <c r="G135" s="21">
        <f t="shared" ref="G135:K135" si="48">SUM(G136:G139)</f>
        <v>700</v>
      </c>
      <c r="H135" s="21">
        <f t="shared" si="48"/>
        <v>4100</v>
      </c>
      <c r="I135" s="21">
        <f t="shared" si="48"/>
        <v>6100</v>
      </c>
      <c r="J135" s="21">
        <f t="shared" si="48"/>
        <v>6100</v>
      </c>
      <c r="K135" s="21">
        <f t="shared" si="48"/>
        <v>0</v>
      </c>
      <c r="L135" s="29"/>
    </row>
    <row r="136" spans="1:12" s="3" customFormat="1" ht="23.25" customHeight="1" x14ac:dyDescent="0.3">
      <c r="A136" s="43"/>
      <c r="B136" s="44"/>
      <c r="C136" s="45"/>
      <c r="D136" s="4" t="s">
        <v>62</v>
      </c>
      <c r="E136" s="22">
        <f t="shared" si="38"/>
        <v>9900</v>
      </c>
      <c r="F136" s="22"/>
      <c r="G136" s="8">
        <v>490</v>
      </c>
      <c r="H136" s="8">
        <v>2470</v>
      </c>
      <c r="I136" s="8">
        <v>3470</v>
      </c>
      <c r="J136" s="8">
        <v>3470</v>
      </c>
      <c r="K136" s="8"/>
      <c r="L136" s="18"/>
    </row>
    <row r="137" spans="1:12" s="3" customFormat="1" ht="23.25" customHeight="1" x14ac:dyDescent="0.3">
      <c r="A137" s="43"/>
      <c r="B137" s="44"/>
      <c r="C137" s="45"/>
      <c r="D137" s="4" t="s">
        <v>63</v>
      </c>
      <c r="E137" s="22">
        <f t="shared" si="38"/>
        <v>3130</v>
      </c>
      <c r="F137" s="22"/>
      <c r="G137" s="8">
        <v>63</v>
      </c>
      <c r="H137" s="8">
        <v>689</v>
      </c>
      <c r="I137" s="8">
        <v>1189</v>
      </c>
      <c r="J137" s="8">
        <v>1189</v>
      </c>
      <c r="K137" s="8"/>
      <c r="L137" s="18"/>
    </row>
    <row r="138" spans="1:12" s="3" customFormat="1" ht="23.25" customHeight="1" x14ac:dyDescent="0.3">
      <c r="A138" s="43"/>
      <c r="B138" s="44"/>
      <c r="C138" s="45"/>
      <c r="D138" s="4" t="s">
        <v>87</v>
      </c>
      <c r="E138" s="22">
        <f t="shared" si="38"/>
        <v>3970</v>
      </c>
      <c r="F138" s="22"/>
      <c r="G138" s="8">
        <v>147</v>
      </c>
      <c r="H138" s="8">
        <v>941</v>
      </c>
      <c r="I138" s="8">
        <v>1441</v>
      </c>
      <c r="J138" s="8">
        <v>1441</v>
      </c>
      <c r="K138" s="8"/>
      <c r="L138" s="18"/>
    </row>
    <row r="139" spans="1:12" s="3" customFormat="1" ht="23.25" customHeight="1" x14ac:dyDescent="0.3">
      <c r="A139" s="43"/>
      <c r="B139" s="44"/>
      <c r="C139" s="45"/>
      <c r="D139" s="4" t="s">
        <v>88</v>
      </c>
      <c r="E139" s="22">
        <f t="shared" si="38"/>
        <v>0</v>
      </c>
      <c r="F139" s="22"/>
      <c r="G139" s="8"/>
      <c r="H139" s="8"/>
      <c r="I139" s="8"/>
      <c r="J139" s="8"/>
      <c r="K139" s="8"/>
      <c r="L139" s="18"/>
    </row>
    <row r="140" spans="1:12" s="3" customFormat="1" ht="23.25" customHeight="1" x14ac:dyDescent="0.3">
      <c r="A140" s="43"/>
      <c r="B140" s="44" t="s">
        <v>69</v>
      </c>
      <c r="C140" s="45" t="s">
        <v>115</v>
      </c>
      <c r="D140" s="4" t="s">
        <v>79</v>
      </c>
      <c r="E140" s="20">
        <f t="shared" si="38"/>
        <v>4125</v>
      </c>
      <c r="F140" s="20"/>
      <c r="G140" s="21">
        <f t="shared" ref="G140:K140" si="49">SUM(G141:G144)</f>
        <v>525</v>
      </c>
      <c r="H140" s="21">
        <f t="shared" si="49"/>
        <v>600</v>
      </c>
      <c r="I140" s="21">
        <f t="shared" si="49"/>
        <v>700</v>
      </c>
      <c r="J140" s="21">
        <f t="shared" si="49"/>
        <v>800</v>
      </c>
      <c r="K140" s="21">
        <f t="shared" si="49"/>
        <v>1500</v>
      </c>
      <c r="L140" s="29"/>
    </row>
    <row r="141" spans="1:12" s="3" customFormat="1" ht="23.25" customHeight="1" x14ac:dyDescent="0.3">
      <c r="A141" s="43"/>
      <c r="B141" s="44"/>
      <c r="C141" s="45"/>
      <c r="D141" s="4" t="s">
        <v>62</v>
      </c>
      <c r="E141" s="22">
        <f t="shared" si="38"/>
        <v>0</v>
      </c>
      <c r="F141" s="22"/>
      <c r="G141" s="8"/>
      <c r="H141" s="8"/>
      <c r="I141" s="8"/>
      <c r="J141" s="8"/>
      <c r="K141" s="8"/>
      <c r="L141" s="18"/>
    </row>
    <row r="142" spans="1:12" s="3" customFormat="1" ht="23.25" customHeight="1" x14ac:dyDescent="0.3">
      <c r="A142" s="43"/>
      <c r="B142" s="44"/>
      <c r="C142" s="45"/>
      <c r="D142" s="4" t="s">
        <v>63</v>
      </c>
      <c r="E142" s="22">
        <f t="shared" si="38"/>
        <v>0</v>
      </c>
      <c r="F142" s="22"/>
      <c r="G142" s="8"/>
      <c r="H142" s="8"/>
      <c r="I142" s="8"/>
      <c r="J142" s="8"/>
      <c r="K142" s="8"/>
      <c r="L142" s="18"/>
    </row>
    <row r="143" spans="1:12" s="3" customFormat="1" ht="23.25" customHeight="1" x14ac:dyDescent="0.3">
      <c r="A143" s="43"/>
      <c r="B143" s="44"/>
      <c r="C143" s="45"/>
      <c r="D143" s="4" t="s">
        <v>87</v>
      </c>
      <c r="E143" s="22">
        <f t="shared" si="38"/>
        <v>4125</v>
      </c>
      <c r="F143" s="22"/>
      <c r="G143" s="8">
        <v>525</v>
      </c>
      <c r="H143" s="8">
        <v>600</v>
      </c>
      <c r="I143" s="8">
        <v>700</v>
      </c>
      <c r="J143" s="8">
        <v>800</v>
      </c>
      <c r="K143" s="8">
        <v>1500</v>
      </c>
      <c r="L143" s="18"/>
    </row>
    <row r="144" spans="1:12" s="3" customFormat="1" ht="23.25" customHeight="1" x14ac:dyDescent="0.3">
      <c r="A144" s="43"/>
      <c r="B144" s="44"/>
      <c r="C144" s="45"/>
      <c r="D144" s="4" t="s">
        <v>88</v>
      </c>
      <c r="E144" s="22">
        <f t="shared" si="38"/>
        <v>0</v>
      </c>
      <c r="F144" s="22"/>
      <c r="G144" s="8"/>
      <c r="H144" s="8"/>
      <c r="I144" s="8"/>
      <c r="J144" s="8"/>
      <c r="K144" s="8"/>
      <c r="L144" s="18"/>
    </row>
    <row r="145" spans="1:12" s="3" customFormat="1" ht="23.25" customHeight="1" x14ac:dyDescent="0.3">
      <c r="A145" s="43"/>
      <c r="B145" s="44" t="s">
        <v>70</v>
      </c>
      <c r="C145" s="45" t="s">
        <v>116</v>
      </c>
      <c r="D145" s="4" t="s">
        <v>79</v>
      </c>
      <c r="E145" s="20">
        <f t="shared" si="38"/>
        <v>10000</v>
      </c>
      <c r="F145" s="20"/>
      <c r="G145" s="21">
        <f t="shared" ref="G145:K145" si="50">SUM(G146:G149)</f>
        <v>0</v>
      </c>
      <c r="H145" s="21">
        <f t="shared" si="50"/>
        <v>3000</v>
      </c>
      <c r="I145" s="21">
        <f t="shared" si="50"/>
        <v>7000</v>
      </c>
      <c r="J145" s="21">
        <f t="shared" si="50"/>
        <v>0</v>
      </c>
      <c r="K145" s="21">
        <f t="shared" si="50"/>
        <v>0</v>
      </c>
      <c r="L145" s="29"/>
    </row>
    <row r="146" spans="1:12" s="3" customFormat="1" ht="23.25" customHeight="1" x14ac:dyDescent="0.3">
      <c r="A146" s="43"/>
      <c r="B146" s="44"/>
      <c r="C146" s="45"/>
      <c r="D146" s="4" t="s">
        <v>62</v>
      </c>
      <c r="E146" s="22">
        <f t="shared" si="38"/>
        <v>1600</v>
      </c>
      <c r="F146" s="22"/>
      <c r="G146" s="23"/>
      <c r="H146" s="23"/>
      <c r="I146" s="23">
        <v>1600</v>
      </c>
      <c r="J146" s="23"/>
      <c r="K146" s="23"/>
      <c r="L146" s="30"/>
    </row>
    <row r="147" spans="1:12" s="3" customFormat="1" ht="23.25" customHeight="1" x14ac:dyDescent="0.3">
      <c r="A147" s="43"/>
      <c r="B147" s="44"/>
      <c r="C147" s="45"/>
      <c r="D147" s="4" t="s">
        <v>63</v>
      </c>
      <c r="E147" s="22">
        <f t="shared" si="38"/>
        <v>0</v>
      </c>
      <c r="F147" s="22"/>
      <c r="G147" s="23"/>
      <c r="H147" s="23"/>
      <c r="I147" s="23"/>
      <c r="J147" s="23"/>
      <c r="K147" s="23"/>
      <c r="L147" s="30"/>
    </row>
    <row r="148" spans="1:12" s="3" customFormat="1" ht="23.25" customHeight="1" x14ac:dyDescent="0.3">
      <c r="A148" s="43"/>
      <c r="B148" s="44"/>
      <c r="C148" s="45"/>
      <c r="D148" s="4" t="s">
        <v>87</v>
      </c>
      <c r="E148" s="22">
        <f t="shared" si="38"/>
        <v>0</v>
      </c>
      <c r="F148" s="22"/>
      <c r="G148" s="23"/>
      <c r="H148" s="23"/>
      <c r="I148" s="23"/>
      <c r="J148" s="23"/>
      <c r="K148" s="23"/>
      <c r="L148" s="30"/>
    </row>
    <row r="149" spans="1:12" s="3" customFormat="1" ht="23.25" customHeight="1" x14ac:dyDescent="0.3">
      <c r="A149" s="43"/>
      <c r="B149" s="44"/>
      <c r="C149" s="45"/>
      <c r="D149" s="4" t="s">
        <v>88</v>
      </c>
      <c r="E149" s="22">
        <f t="shared" si="38"/>
        <v>8400</v>
      </c>
      <c r="F149" s="22"/>
      <c r="G149" s="23"/>
      <c r="H149" s="23">
        <v>3000</v>
      </c>
      <c r="I149" s="23">
        <v>5400</v>
      </c>
      <c r="J149" s="23"/>
      <c r="K149" s="23"/>
      <c r="L149" s="30"/>
    </row>
    <row r="150" spans="1:12" s="3" customFormat="1" ht="23.25" customHeight="1" x14ac:dyDescent="0.3">
      <c r="A150" s="43"/>
      <c r="B150" s="44" t="s">
        <v>71</v>
      </c>
      <c r="C150" s="45" t="s">
        <v>117</v>
      </c>
      <c r="D150" s="4" t="s">
        <v>79</v>
      </c>
      <c r="E150" s="20">
        <f t="shared" si="38"/>
        <v>1170</v>
      </c>
      <c r="F150" s="20"/>
      <c r="G150" s="21">
        <f t="shared" ref="G150:K150" si="51">SUM(G151:G154)</f>
        <v>0</v>
      </c>
      <c r="H150" s="21">
        <f t="shared" si="51"/>
        <v>170</v>
      </c>
      <c r="I150" s="21">
        <f t="shared" si="51"/>
        <v>1000</v>
      </c>
      <c r="J150" s="21">
        <f t="shared" si="51"/>
        <v>0</v>
      </c>
      <c r="K150" s="21">
        <f t="shared" si="51"/>
        <v>0</v>
      </c>
      <c r="L150" s="29"/>
    </row>
    <row r="151" spans="1:12" s="3" customFormat="1" ht="23.25" customHeight="1" x14ac:dyDescent="0.3">
      <c r="A151" s="43"/>
      <c r="B151" s="44"/>
      <c r="C151" s="45"/>
      <c r="D151" s="4" t="s">
        <v>62</v>
      </c>
      <c r="E151" s="22">
        <f t="shared" si="38"/>
        <v>500</v>
      </c>
      <c r="F151" s="22"/>
      <c r="G151" s="23"/>
      <c r="H151" s="23"/>
      <c r="I151" s="23">
        <v>500</v>
      </c>
      <c r="J151" s="23"/>
      <c r="K151" s="23"/>
      <c r="L151" s="30"/>
    </row>
    <row r="152" spans="1:12" s="3" customFormat="1" ht="23.25" customHeight="1" x14ac:dyDescent="0.3">
      <c r="A152" s="43"/>
      <c r="B152" s="44"/>
      <c r="C152" s="45"/>
      <c r="D152" s="4" t="s">
        <v>63</v>
      </c>
      <c r="E152" s="22">
        <f t="shared" si="38"/>
        <v>150</v>
      </c>
      <c r="F152" s="22"/>
      <c r="G152" s="23"/>
      <c r="H152" s="23"/>
      <c r="I152" s="23">
        <v>150</v>
      </c>
      <c r="J152" s="23"/>
      <c r="K152" s="23"/>
      <c r="L152" s="30"/>
    </row>
    <row r="153" spans="1:12" s="3" customFormat="1" ht="23.25" customHeight="1" x14ac:dyDescent="0.3">
      <c r="A153" s="43"/>
      <c r="B153" s="44"/>
      <c r="C153" s="45"/>
      <c r="D153" s="4" t="s">
        <v>87</v>
      </c>
      <c r="E153" s="22">
        <f t="shared" si="38"/>
        <v>520</v>
      </c>
      <c r="F153" s="22"/>
      <c r="G153" s="23"/>
      <c r="H153" s="23">
        <v>170</v>
      </c>
      <c r="I153" s="23">
        <v>350</v>
      </c>
      <c r="J153" s="23"/>
      <c r="K153" s="23"/>
      <c r="L153" s="30"/>
    </row>
    <row r="154" spans="1:12" s="3" customFormat="1" ht="23.25" customHeight="1" x14ac:dyDescent="0.3">
      <c r="A154" s="43"/>
      <c r="B154" s="44"/>
      <c r="C154" s="45"/>
      <c r="D154" s="4" t="s">
        <v>88</v>
      </c>
      <c r="E154" s="22">
        <f t="shared" si="38"/>
        <v>0</v>
      </c>
      <c r="F154" s="22"/>
      <c r="G154" s="23"/>
      <c r="H154" s="23"/>
      <c r="I154" s="23"/>
      <c r="J154" s="23"/>
      <c r="K154" s="23"/>
      <c r="L154" s="30"/>
    </row>
    <row r="155" spans="1:12" s="3" customFormat="1" ht="23.25" customHeight="1" x14ac:dyDescent="0.3">
      <c r="A155" s="43"/>
      <c r="B155" s="44" t="s">
        <v>72</v>
      </c>
      <c r="C155" s="45" t="s">
        <v>118</v>
      </c>
      <c r="D155" s="4" t="s">
        <v>79</v>
      </c>
      <c r="E155" s="20">
        <f>SUM(F155:K155)</f>
        <v>1224</v>
      </c>
      <c r="F155" s="20">
        <f>SUM(F156:F159)</f>
        <v>724</v>
      </c>
      <c r="G155" s="21">
        <f t="shared" ref="G155:K155" si="52">SUM(G156:G159)</f>
        <v>0</v>
      </c>
      <c r="H155" s="21">
        <f t="shared" si="52"/>
        <v>200</v>
      </c>
      <c r="I155" s="21">
        <f t="shared" si="52"/>
        <v>300</v>
      </c>
      <c r="J155" s="21">
        <f t="shared" si="52"/>
        <v>0</v>
      </c>
      <c r="K155" s="21">
        <f t="shared" si="52"/>
        <v>0</v>
      </c>
      <c r="L155" s="29"/>
    </row>
    <row r="156" spans="1:12" s="3" customFormat="1" ht="23.25" customHeight="1" x14ac:dyDescent="0.3">
      <c r="A156" s="43"/>
      <c r="B156" s="44"/>
      <c r="C156" s="45"/>
      <c r="D156" s="4" t="s">
        <v>62</v>
      </c>
      <c r="E156" s="22">
        <f t="shared" ref="E156:E159" si="53">SUM(F156:K156)</f>
        <v>300</v>
      </c>
      <c r="F156" s="22">
        <v>300</v>
      </c>
      <c r="G156" s="23"/>
      <c r="H156" s="23"/>
      <c r="I156" s="23"/>
      <c r="J156" s="23"/>
      <c r="K156" s="23"/>
      <c r="L156" s="30"/>
    </row>
    <row r="157" spans="1:12" s="3" customFormat="1" ht="23.25" customHeight="1" x14ac:dyDescent="0.3">
      <c r="A157" s="43"/>
      <c r="B157" s="44"/>
      <c r="C157" s="45"/>
      <c r="D157" s="4" t="s">
        <v>63</v>
      </c>
      <c r="E157" s="22">
        <f t="shared" si="53"/>
        <v>359</v>
      </c>
      <c r="F157" s="22">
        <v>109</v>
      </c>
      <c r="G157" s="23"/>
      <c r="H157" s="23">
        <v>100</v>
      </c>
      <c r="I157" s="23">
        <v>150</v>
      </c>
      <c r="J157" s="23"/>
      <c r="K157" s="23"/>
      <c r="L157" s="30"/>
    </row>
    <row r="158" spans="1:12" s="3" customFormat="1" ht="23.25" customHeight="1" x14ac:dyDescent="0.3">
      <c r="A158" s="43"/>
      <c r="B158" s="44"/>
      <c r="C158" s="45"/>
      <c r="D158" s="4" t="s">
        <v>87</v>
      </c>
      <c r="E158" s="22">
        <f t="shared" si="53"/>
        <v>565</v>
      </c>
      <c r="F158" s="22">
        <v>315</v>
      </c>
      <c r="G158" s="23"/>
      <c r="H158" s="23">
        <v>100</v>
      </c>
      <c r="I158" s="23">
        <v>150</v>
      </c>
      <c r="J158" s="23"/>
      <c r="K158" s="23"/>
      <c r="L158" s="30"/>
    </row>
    <row r="159" spans="1:12" s="3" customFormat="1" ht="23.25" customHeight="1" x14ac:dyDescent="0.3">
      <c r="A159" s="43"/>
      <c r="B159" s="44"/>
      <c r="C159" s="45"/>
      <c r="D159" s="4" t="s">
        <v>88</v>
      </c>
      <c r="E159" s="22">
        <f t="shared" si="53"/>
        <v>0</v>
      </c>
      <c r="F159" s="22"/>
      <c r="G159" s="23"/>
      <c r="H159" s="23"/>
      <c r="I159" s="23"/>
      <c r="J159" s="23"/>
      <c r="K159" s="23"/>
      <c r="L159" s="30"/>
    </row>
    <row r="160" spans="1:12" s="3" customFormat="1" ht="23.25" customHeight="1" x14ac:dyDescent="0.3">
      <c r="A160" s="48" t="s">
        <v>49</v>
      </c>
      <c r="B160" s="49"/>
      <c r="C160" s="51" t="s">
        <v>119</v>
      </c>
      <c r="D160" s="4" t="s">
        <v>79</v>
      </c>
      <c r="E160" s="5">
        <f>SUM(F160:K160)</f>
        <v>165420</v>
      </c>
      <c r="F160" s="5">
        <f>SUM(F165,F170,F175,F180,F185,F190,F195,F200,F205,F210,F215,F220,F225,F230,F235,F240)</f>
        <v>23743</v>
      </c>
      <c r="G160" s="6">
        <f t="shared" ref="G160:K164" si="54">SUM(G165,G170,G175,G180,G185,G190,G195,G200,G205,G210,G215,G220,G225,G230,G235,G240)</f>
        <v>18320</v>
      </c>
      <c r="H160" s="6">
        <f t="shared" si="54"/>
        <v>27649</v>
      </c>
      <c r="I160" s="6">
        <f t="shared" si="54"/>
        <v>32623</v>
      </c>
      <c r="J160" s="6">
        <f t="shared" si="54"/>
        <v>34307</v>
      </c>
      <c r="K160" s="6">
        <f t="shared" si="54"/>
        <v>28778</v>
      </c>
      <c r="L160" s="37"/>
    </row>
    <row r="161" spans="1:12" s="3" customFormat="1" ht="23.25" customHeight="1" x14ac:dyDescent="0.3">
      <c r="A161" s="48"/>
      <c r="B161" s="49"/>
      <c r="C161" s="51"/>
      <c r="D161" s="4" t="s">
        <v>62</v>
      </c>
      <c r="E161" s="5">
        <f t="shared" ref="E161:E164" si="55">SUM(F161:K161)</f>
        <v>40770</v>
      </c>
      <c r="F161" s="5">
        <f t="shared" ref="F161:F164" si="56">SUM(F166,F171,F176,F181,F186,F191,F196,F201,F206,F211,F216,F221,F226,F231,F236,F241)</f>
        <v>1922</v>
      </c>
      <c r="G161" s="6">
        <f t="shared" si="54"/>
        <v>4824</v>
      </c>
      <c r="H161" s="6">
        <f t="shared" si="54"/>
        <v>6841</v>
      </c>
      <c r="I161" s="6">
        <f t="shared" si="54"/>
        <v>8823</v>
      </c>
      <c r="J161" s="6">
        <f t="shared" si="54"/>
        <v>11566</v>
      </c>
      <c r="K161" s="6">
        <f t="shared" si="54"/>
        <v>6794</v>
      </c>
      <c r="L161" s="37"/>
    </row>
    <row r="162" spans="1:12" s="3" customFormat="1" ht="23.25" customHeight="1" x14ac:dyDescent="0.3">
      <c r="A162" s="48"/>
      <c r="B162" s="49"/>
      <c r="C162" s="51"/>
      <c r="D162" s="4" t="s">
        <v>63</v>
      </c>
      <c r="E162" s="5">
        <f t="shared" si="55"/>
        <v>18848</v>
      </c>
      <c r="F162" s="5">
        <f t="shared" si="56"/>
        <v>2645</v>
      </c>
      <c r="G162" s="6">
        <f t="shared" si="54"/>
        <v>2405</v>
      </c>
      <c r="H162" s="6">
        <f t="shared" si="54"/>
        <v>3194</v>
      </c>
      <c r="I162" s="6">
        <f t="shared" si="54"/>
        <v>3772</v>
      </c>
      <c r="J162" s="6">
        <f t="shared" si="54"/>
        <v>3352</v>
      </c>
      <c r="K162" s="6">
        <f t="shared" si="54"/>
        <v>3480</v>
      </c>
      <c r="L162" s="37"/>
    </row>
    <row r="163" spans="1:12" s="3" customFormat="1" ht="23.25" customHeight="1" x14ac:dyDescent="0.3">
      <c r="A163" s="48"/>
      <c r="B163" s="49"/>
      <c r="C163" s="51"/>
      <c r="D163" s="4" t="s">
        <v>87</v>
      </c>
      <c r="E163" s="5">
        <f t="shared" si="55"/>
        <v>92018</v>
      </c>
      <c r="F163" s="5">
        <f t="shared" si="56"/>
        <v>12176</v>
      </c>
      <c r="G163" s="6">
        <f t="shared" si="54"/>
        <v>10208</v>
      </c>
      <c r="H163" s="6">
        <f t="shared" si="54"/>
        <v>16575</v>
      </c>
      <c r="I163" s="6">
        <f t="shared" si="54"/>
        <v>17704</v>
      </c>
      <c r="J163" s="6">
        <f t="shared" si="54"/>
        <v>18150</v>
      </c>
      <c r="K163" s="6">
        <f t="shared" si="54"/>
        <v>17205</v>
      </c>
      <c r="L163" s="37"/>
    </row>
    <row r="164" spans="1:12" s="3" customFormat="1" ht="23.25" customHeight="1" x14ac:dyDescent="0.3">
      <c r="A164" s="48"/>
      <c r="B164" s="49"/>
      <c r="C164" s="51"/>
      <c r="D164" s="4" t="s">
        <v>88</v>
      </c>
      <c r="E164" s="5">
        <f t="shared" si="55"/>
        <v>13784</v>
      </c>
      <c r="F164" s="5">
        <f t="shared" si="56"/>
        <v>7000</v>
      </c>
      <c r="G164" s="6">
        <f t="shared" si="54"/>
        <v>883</v>
      </c>
      <c r="H164" s="6">
        <f t="shared" si="54"/>
        <v>1039</v>
      </c>
      <c r="I164" s="6">
        <f t="shared" si="54"/>
        <v>2324</v>
      </c>
      <c r="J164" s="6">
        <f t="shared" si="54"/>
        <v>1239</v>
      </c>
      <c r="K164" s="6">
        <f t="shared" si="54"/>
        <v>1299</v>
      </c>
      <c r="L164" s="37"/>
    </row>
    <row r="165" spans="1:12" s="3" customFormat="1" ht="23.25" customHeight="1" x14ac:dyDescent="0.3">
      <c r="A165" s="43"/>
      <c r="B165" s="44" t="s">
        <v>24</v>
      </c>
      <c r="C165" s="47" t="s">
        <v>120</v>
      </c>
      <c r="D165" s="4" t="s">
        <v>79</v>
      </c>
      <c r="E165" s="20">
        <f>SUM(F165:K165)</f>
        <v>20237</v>
      </c>
      <c r="F165" s="20">
        <f>SUM(F166:F169)</f>
        <v>6063</v>
      </c>
      <c r="G165" s="21">
        <f t="shared" ref="G165:K165" si="57">SUM(G166:G169)</f>
        <v>2774</v>
      </c>
      <c r="H165" s="21">
        <f t="shared" si="57"/>
        <v>2800</v>
      </c>
      <c r="I165" s="21">
        <f t="shared" si="57"/>
        <v>2800</v>
      </c>
      <c r="J165" s="21">
        <f t="shared" si="57"/>
        <v>2800</v>
      </c>
      <c r="K165" s="21">
        <f t="shared" si="57"/>
        <v>3000</v>
      </c>
      <c r="L165" s="29"/>
    </row>
    <row r="166" spans="1:12" s="3" customFormat="1" ht="23.25" customHeight="1" x14ac:dyDescent="0.3">
      <c r="A166" s="43"/>
      <c r="B166" s="44"/>
      <c r="C166" s="45"/>
      <c r="D166" s="4" t="s">
        <v>62</v>
      </c>
      <c r="E166" s="22">
        <f t="shared" ref="E166:E169" si="58">SUM(F166:K166)</f>
        <v>0</v>
      </c>
      <c r="F166" s="22"/>
      <c r="G166" s="23"/>
      <c r="H166" s="23"/>
      <c r="I166" s="23"/>
      <c r="J166" s="23"/>
      <c r="K166" s="23"/>
      <c r="L166" s="30"/>
    </row>
    <row r="167" spans="1:12" s="3" customFormat="1" ht="23.25" customHeight="1" x14ac:dyDescent="0.3">
      <c r="A167" s="43"/>
      <c r="B167" s="44"/>
      <c r="C167" s="45"/>
      <c r="D167" s="4" t="s">
        <v>63</v>
      </c>
      <c r="E167" s="22">
        <f t="shared" si="58"/>
        <v>6356</v>
      </c>
      <c r="F167" s="22">
        <v>1756</v>
      </c>
      <c r="G167" s="23">
        <v>900</v>
      </c>
      <c r="H167" s="23">
        <v>900</v>
      </c>
      <c r="I167" s="23">
        <v>900</v>
      </c>
      <c r="J167" s="23">
        <v>900</v>
      </c>
      <c r="K167" s="23">
        <v>1000</v>
      </c>
      <c r="L167" s="30"/>
    </row>
    <row r="168" spans="1:12" s="3" customFormat="1" ht="23.25" customHeight="1" x14ac:dyDescent="0.3">
      <c r="A168" s="43"/>
      <c r="B168" s="44"/>
      <c r="C168" s="45"/>
      <c r="D168" s="4" t="s">
        <v>87</v>
      </c>
      <c r="E168" s="22">
        <f t="shared" si="58"/>
        <v>13881</v>
      </c>
      <c r="F168" s="22">
        <v>4307</v>
      </c>
      <c r="G168" s="23">
        <v>1874</v>
      </c>
      <c r="H168" s="23">
        <v>1900</v>
      </c>
      <c r="I168" s="23">
        <v>1900</v>
      </c>
      <c r="J168" s="23">
        <v>1900</v>
      </c>
      <c r="K168" s="23">
        <v>2000</v>
      </c>
      <c r="L168" s="30"/>
    </row>
    <row r="169" spans="1:12" s="3" customFormat="1" ht="23.25" customHeight="1" x14ac:dyDescent="0.3">
      <c r="A169" s="43"/>
      <c r="B169" s="44"/>
      <c r="C169" s="45"/>
      <c r="D169" s="4" t="s">
        <v>88</v>
      </c>
      <c r="E169" s="22">
        <f t="shared" si="58"/>
        <v>0</v>
      </c>
      <c r="F169" s="22"/>
      <c r="G169" s="23"/>
      <c r="H169" s="23"/>
      <c r="I169" s="23"/>
      <c r="J169" s="23"/>
      <c r="K169" s="23"/>
      <c r="L169" s="30"/>
    </row>
    <row r="170" spans="1:12" s="3" customFormat="1" ht="23.25" customHeight="1" x14ac:dyDescent="0.3">
      <c r="A170" s="43"/>
      <c r="B170" s="44" t="s">
        <v>25</v>
      </c>
      <c r="C170" s="45" t="s">
        <v>121</v>
      </c>
      <c r="D170" s="4" t="s">
        <v>79</v>
      </c>
      <c r="E170" s="20">
        <f>SUM(F170:K170)</f>
        <v>8193</v>
      </c>
      <c r="F170" s="20">
        <f>SUM(F171:F174)</f>
        <v>6400</v>
      </c>
      <c r="G170" s="21">
        <f t="shared" ref="G170:K170" si="59">SUM(G171:G174)</f>
        <v>993</v>
      </c>
      <c r="H170" s="21">
        <f t="shared" si="59"/>
        <v>200</v>
      </c>
      <c r="I170" s="21">
        <f t="shared" si="59"/>
        <v>200</v>
      </c>
      <c r="J170" s="21">
        <f t="shared" si="59"/>
        <v>200</v>
      </c>
      <c r="K170" s="21">
        <f t="shared" si="59"/>
        <v>200</v>
      </c>
      <c r="L170" s="29"/>
    </row>
    <row r="171" spans="1:12" s="3" customFormat="1" ht="23.25" customHeight="1" x14ac:dyDescent="0.3">
      <c r="A171" s="43"/>
      <c r="B171" s="44"/>
      <c r="C171" s="45"/>
      <c r="D171" s="4" t="s">
        <v>62</v>
      </c>
      <c r="E171" s="22">
        <f t="shared" ref="E171:E174" si="60">SUM(F171:K171)</f>
        <v>656</v>
      </c>
      <c r="F171" s="22"/>
      <c r="G171" s="23">
        <v>496</v>
      </c>
      <c r="H171" s="23">
        <v>40</v>
      </c>
      <c r="I171" s="23">
        <v>40</v>
      </c>
      <c r="J171" s="23">
        <v>40</v>
      </c>
      <c r="K171" s="23">
        <v>40</v>
      </c>
      <c r="L171" s="30"/>
    </row>
    <row r="172" spans="1:12" s="3" customFormat="1" ht="23.25" customHeight="1" x14ac:dyDescent="0.3">
      <c r="A172" s="43"/>
      <c r="B172" s="44"/>
      <c r="C172" s="45"/>
      <c r="D172" s="4" t="s">
        <v>63</v>
      </c>
      <c r="E172" s="22">
        <f t="shared" si="60"/>
        <v>229</v>
      </c>
      <c r="F172" s="22"/>
      <c r="G172" s="23">
        <v>149</v>
      </c>
      <c r="H172" s="23">
        <v>20</v>
      </c>
      <c r="I172" s="23">
        <v>20</v>
      </c>
      <c r="J172" s="23">
        <v>20</v>
      </c>
      <c r="K172" s="23">
        <v>20</v>
      </c>
      <c r="L172" s="30"/>
    </row>
    <row r="173" spans="1:12" s="3" customFormat="1" ht="23.25" customHeight="1" x14ac:dyDescent="0.3">
      <c r="A173" s="43"/>
      <c r="B173" s="44"/>
      <c r="C173" s="45"/>
      <c r="D173" s="4" t="s">
        <v>87</v>
      </c>
      <c r="E173" s="22">
        <f t="shared" si="60"/>
        <v>309</v>
      </c>
      <c r="F173" s="22"/>
      <c r="G173" s="23">
        <v>149</v>
      </c>
      <c r="H173" s="23">
        <v>40</v>
      </c>
      <c r="I173" s="23">
        <v>40</v>
      </c>
      <c r="J173" s="23">
        <v>40</v>
      </c>
      <c r="K173" s="23">
        <v>40</v>
      </c>
      <c r="L173" s="30"/>
    </row>
    <row r="174" spans="1:12" s="3" customFormat="1" ht="23.25" customHeight="1" x14ac:dyDescent="0.3">
      <c r="A174" s="43"/>
      <c r="B174" s="44"/>
      <c r="C174" s="45"/>
      <c r="D174" s="4" t="s">
        <v>88</v>
      </c>
      <c r="E174" s="22">
        <f t="shared" si="60"/>
        <v>6999</v>
      </c>
      <c r="F174" s="22">
        <v>6400</v>
      </c>
      <c r="G174" s="23">
        <v>199</v>
      </c>
      <c r="H174" s="23">
        <v>100</v>
      </c>
      <c r="I174" s="23">
        <v>100</v>
      </c>
      <c r="J174" s="23">
        <v>100</v>
      </c>
      <c r="K174" s="23">
        <v>100</v>
      </c>
      <c r="L174" s="30"/>
    </row>
    <row r="175" spans="1:12" s="3" customFormat="1" ht="23.25" customHeight="1" x14ac:dyDescent="0.3">
      <c r="A175" s="43"/>
      <c r="B175" s="44" t="s">
        <v>26</v>
      </c>
      <c r="C175" s="45" t="s">
        <v>27</v>
      </c>
      <c r="D175" s="4" t="s">
        <v>79</v>
      </c>
      <c r="E175" s="20">
        <f t="shared" ref="E175:E224" si="61">SUM(G175:K175)</f>
        <v>3584</v>
      </c>
      <c r="F175" s="26"/>
      <c r="G175" s="21">
        <f t="shared" ref="G175:K175" si="62">SUM(G176:G179)</f>
        <v>1850</v>
      </c>
      <c r="H175" s="21">
        <f t="shared" si="62"/>
        <v>600</v>
      </c>
      <c r="I175" s="21">
        <f t="shared" si="62"/>
        <v>1134</v>
      </c>
      <c r="J175" s="21">
        <f t="shared" si="62"/>
        <v>0</v>
      </c>
      <c r="K175" s="21">
        <f t="shared" si="62"/>
        <v>0</v>
      </c>
      <c r="L175" s="29"/>
    </row>
    <row r="176" spans="1:12" s="3" customFormat="1" ht="23.25" customHeight="1" x14ac:dyDescent="0.3">
      <c r="A176" s="43"/>
      <c r="B176" s="44"/>
      <c r="C176" s="45"/>
      <c r="D176" s="4" t="s">
        <v>62</v>
      </c>
      <c r="E176" s="22">
        <f t="shared" si="61"/>
        <v>2167</v>
      </c>
      <c r="F176" s="31"/>
      <c r="G176" s="23">
        <v>1300</v>
      </c>
      <c r="H176" s="23">
        <v>300</v>
      </c>
      <c r="I176" s="23">
        <v>567</v>
      </c>
      <c r="J176" s="23"/>
      <c r="K176" s="23"/>
      <c r="L176" s="30"/>
    </row>
    <row r="177" spans="1:12" s="3" customFormat="1" ht="23.25" customHeight="1" x14ac:dyDescent="0.3">
      <c r="A177" s="43"/>
      <c r="B177" s="44"/>
      <c r="C177" s="45"/>
      <c r="D177" s="4" t="s">
        <v>63</v>
      </c>
      <c r="E177" s="22">
        <f t="shared" si="61"/>
        <v>350</v>
      </c>
      <c r="F177" s="31"/>
      <c r="G177" s="23">
        <v>90</v>
      </c>
      <c r="H177" s="23">
        <v>90</v>
      </c>
      <c r="I177" s="23">
        <v>170</v>
      </c>
      <c r="J177" s="23"/>
      <c r="K177" s="23"/>
      <c r="L177" s="30"/>
    </row>
    <row r="178" spans="1:12" s="3" customFormat="1" ht="23.25" customHeight="1" x14ac:dyDescent="0.3">
      <c r="A178" s="43"/>
      <c r="B178" s="44"/>
      <c r="C178" s="45"/>
      <c r="D178" s="4" t="s">
        <v>87</v>
      </c>
      <c r="E178" s="22">
        <f t="shared" si="61"/>
        <v>1067</v>
      </c>
      <c r="F178" s="31"/>
      <c r="G178" s="23">
        <v>460</v>
      </c>
      <c r="H178" s="23">
        <v>210</v>
      </c>
      <c r="I178" s="23">
        <v>397</v>
      </c>
      <c r="J178" s="23"/>
      <c r="K178" s="23"/>
      <c r="L178" s="30"/>
    </row>
    <row r="179" spans="1:12" s="3" customFormat="1" ht="23.25" customHeight="1" x14ac:dyDescent="0.3">
      <c r="A179" s="43"/>
      <c r="B179" s="44"/>
      <c r="C179" s="45"/>
      <c r="D179" s="4" t="s">
        <v>88</v>
      </c>
      <c r="E179" s="22">
        <f t="shared" si="61"/>
        <v>0</v>
      </c>
      <c r="F179" s="31"/>
      <c r="G179" s="23"/>
      <c r="H179" s="23"/>
      <c r="I179" s="23"/>
      <c r="J179" s="23"/>
      <c r="K179" s="23"/>
      <c r="L179" s="30"/>
    </row>
    <row r="180" spans="1:12" s="3" customFormat="1" ht="23.25" customHeight="1" x14ac:dyDescent="0.3">
      <c r="A180" s="43"/>
      <c r="B180" s="44" t="s">
        <v>28</v>
      </c>
      <c r="C180" s="45" t="s">
        <v>122</v>
      </c>
      <c r="D180" s="4" t="s">
        <v>79</v>
      </c>
      <c r="E180" s="20">
        <f t="shared" si="61"/>
        <v>3200</v>
      </c>
      <c r="F180" s="26"/>
      <c r="G180" s="21">
        <f t="shared" ref="G180:K180" si="63">SUM(G181:G184)</f>
        <v>0</v>
      </c>
      <c r="H180" s="21">
        <f t="shared" si="63"/>
        <v>450</v>
      </c>
      <c r="I180" s="21">
        <f t="shared" si="63"/>
        <v>2250</v>
      </c>
      <c r="J180" s="21">
        <f t="shared" si="63"/>
        <v>500</v>
      </c>
      <c r="K180" s="21">
        <f t="shared" si="63"/>
        <v>0</v>
      </c>
      <c r="L180" s="29"/>
    </row>
    <row r="181" spans="1:12" s="3" customFormat="1" ht="23.25" customHeight="1" x14ac:dyDescent="0.3">
      <c r="A181" s="43"/>
      <c r="B181" s="44"/>
      <c r="C181" s="45"/>
      <c r="D181" s="4" t="s">
        <v>62</v>
      </c>
      <c r="E181" s="22">
        <f t="shared" si="61"/>
        <v>920</v>
      </c>
      <c r="F181" s="31"/>
      <c r="G181" s="23"/>
      <c r="H181" s="23">
        <v>145</v>
      </c>
      <c r="I181" s="23">
        <v>625</v>
      </c>
      <c r="J181" s="23">
        <v>150</v>
      </c>
      <c r="K181" s="23"/>
      <c r="L181" s="30"/>
    </row>
    <row r="182" spans="1:12" s="3" customFormat="1" ht="23.25" customHeight="1" x14ac:dyDescent="0.3">
      <c r="A182" s="43"/>
      <c r="B182" s="44"/>
      <c r="C182" s="45"/>
      <c r="D182" s="4" t="s">
        <v>63</v>
      </c>
      <c r="E182" s="22">
        <f t="shared" si="61"/>
        <v>222</v>
      </c>
      <c r="F182" s="31"/>
      <c r="G182" s="23"/>
      <c r="H182" s="23">
        <v>27</v>
      </c>
      <c r="I182" s="23">
        <v>150</v>
      </c>
      <c r="J182" s="23">
        <v>45</v>
      </c>
      <c r="K182" s="23"/>
      <c r="L182" s="30"/>
    </row>
    <row r="183" spans="1:12" s="3" customFormat="1" ht="23.25" customHeight="1" x14ac:dyDescent="0.3">
      <c r="A183" s="43"/>
      <c r="B183" s="44"/>
      <c r="C183" s="45"/>
      <c r="D183" s="4" t="s">
        <v>87</v>
      </c>
      <c r="E183" s="22">
        <f t="shared" si="61"/>
        <v>518</v>
      </c>
      <c r="F183" s="31"/>
      <c r="G183" s="23"/>
      <c r="H183" s="23">
        <v>63</v>
      </c>
      <c r="I183" s="23">
        <v>350</v>
      </c>
      <c r="J183" s="23">
        <v>105</v>
      </c>
      <c r="K183" s="23"/>
      <c r="L183" s="30"/>
    </row>
    <row r="184" spans="1:12" s="3" customFormat="1" ht="23.25" customHeight="1" x14ac:dyDescent="0.3">
      <c r="A184" s="43"/>
      <c r="B184" s="44"/>
      <c r="C184" s="45"/>
      <c r="D184" s="4" t="s">
        <v>88</v>
      </c>
      <c r="E184" s="22">
        <f t="shared" si="61"/>
        <v>1540</v>
      </c>
      <c r="F184" s="31"/>
      <c r="G184" s="23"/>
      <c r="H184" s="23">
        <v>215</v>
      </c>
      <c r="I184" s="23">
        <v>1125</v>
      </c>
      <c r="J184" s="23">
        <v>200</v>
      </c>
      <c r="K184" s="23"/>
      <c r="L184" s="30"/>
    </row>
    <row r="185" spans="1:12" s="3" customFormat="1" ht="23.25" customHeight="1" x14ac:dyDescent="0.3">
      <c r="A185" s="43"/>
      <c r="B185" s="44" t="s">
        <v>29</v>
      </c>
      <c r="C185" s="45" t="s">
        <v>123</v>
      </c>
      <c r="D185" s="4" t="s">
        <v>79</v>
      </c>
      <c r="E185" s="20">
        <f t="shared" si="61"/>
        <v>3060</v>
      </c>
      <c r="F185" s="26"/>
      <c r="G185" s="21">
        <f t="shared" ref="G185:K185" si="64">SUM(G186:G189)</f>
        <v>420</v>
      </c>
      <c r="H185" s="21">
        <f t="shared" si="64"/>
        <v>530</v>
      </c>
      <c r="I185" s="21">
        <f t="shared" si="64"/>
        <v>820</v>
      </c>
      <c r="J185" s="21">
        <f t="shared" si="64"/>
        <v>770</v>
      </c>
      <c r="K185" s="21">
        <f t="shared" si="64"/>
        <v>520</v>
      </c>
      <c r="L185" s="29"/>
    </row>
    <row r="186" spans="1:12" s="3" customFormat="1" ht="23.25" customHeight="1" x14ac:dyDescent="0.3">
      <c r="A186" s="43"/>
      <c r="B186" s="44"/>
      <c r="C186" s="45"/>
      <c r="D186" s="4" t="s">
        <v>62</v>
      </c>
      <c r="E186" s="22">
        <f t="shared" si="61"/>
        <v>1150</v>
      </c>
      <c r="F186" s="31"/>
      <c r="G186" s="23">
        <v>150</v>
      </c>
      <c r="H186" s="23">
        <v>200</v>
      </c>
      <c r="I186" s="23">
        <v>300</v>
      </c>
      <c r="J186" s="23">
        <v>300</v>
      </c>
      <c r="K186" s="23">
        <v>200</v>
      </c>
      <c r="L186" s="30"/>
    </row>
    <row r="187" spans="1:12" s="3" customFormat="1" ht="23.25" customHeight="1" x14ac:dyDescent="0.3">
      <c r="A187" s="43"/>
      <c r="B187" s="44"/>
      <c r="C187" s="45"/>
      <c r="D187" s="4" t="s">
        <v>63</v>
      </c>
      <c r="E187" s="22">
        <f t="shared" si="61"/>
        <v>410</v>
      </c>
      <c r="F187" s="31"/>
      <c r="G187" s="23">
        <v>50</v>
      </c>
      <c r="H187" s="23">
        <v>60</v>
      </c>
      <c r="I187" s="23">
        <v>150</v>
      </c>
      <c r="J187" s="23">
        <v>100</v>
      </c>
      <c r="K187" s="23">
        <v>50</v>
      </c>
      <c r="L187" s="30"/>
    </row>
    <row r="188" spans="1:12" s="3" customFormat="1" ht="23.25" customHeight="1" x14ac:dyDescent="0.3">
      <c r="A188" s="43"/>
      <c r="B188" s="44"/>
      <c r="C188" s="45"/>
      <c r="D188" s="4" t="s">
        <v>87</v>
      </c>
      <c r="E188" s="22">
        <f t="shared" si="61"/>
        <v>1150</v>
      </c>
      <c r="F188" s="31"/>
      <c r="G188" s="23">
        <v>150</v>
      </c>
      <c r="H188" s="23">
        <v>200</v>
      </c>
      <c r="I188" s="23">
        <v>300</v>
      </c>
      <c r="J188" s="23">
        <v>300</v>
      </c>
      <c r="K188" s="23">
        <v>200</v>
      </c>
      <c r="L188" s="30"/>
    </row>
    <row r="189" spans="1:12" s="3" customFormat="1" ht="23.25" customHeight="1" x14ac:dyDescent="0.3">
      <c r="A189" s="43"/>
      <c r="B189" s="44"/>
      <c r="C189" s="45"/>
      <c r="D189" s="4" t="s">
        <v>88</v>
      </c>
      <c r="E189" s="22">
        <f t="shared" si="61"/>
        <v>350</v>
      </c>
      <c r="F189" s="31"/>
      <c r="G189" s="23">
        <v>70</v>
      </c>
      <c r="H189" s="23">
        <v>70</v>
      </c>
      <c r="I189" s="23">
        <v>70</v>
      </c>
      <c r="J189" s="23">
        <v>70</v>
      </c>
      <c r="K189" s="23">
        <v>70</v>
      </c>
      <c r="L189" s="30"/>
    </row>
    <row r="190" spans="1:12" s="3" customFormat="1" ht="23.25" customHeight="1" x14ac:dyDescent="0.3">
      <c r="A190" s="43"/>
      <c r="B190" s="44" t="s">
        <v>30</v>
      </c>
      <c r="C190" s="45" t="s">
        <v>124</v>
      </c>
      <c r="D190" s="4" t="s">
        <v>79</v>
      </c>
      <c r="E190" s="20">
        <f t="shared" si="61"/>
        <v>2520</v>
      </c>
      <c r="F190" s="26"/>
      <c r="G190" s="21">
        <f t="shared" ref="G190:K190" si="65">SUM(G191:G194)</f>
        <v>300</v>
      </c>
      <c r="H190" s="21">
        <f t="shared" si="65"/>
        <v>300</v>
      </c>
      <c r="I190" s="21">
        <f t="shared" si="65"/>
        <v>640</v>
      </c>
      <c r="J190" s="21">
        <f t="shared" si="65"/>
        <v>640</v>
      </c>
      <c r="K190" s="21">
        <f t="shared" si="65"/>
        <v>640</v>
      </c>
      <c r="L190" s="29"/>
    </row>
    <row r="191" spans="1:12" s="3" customFormat="1" ht="23.25" customHeight="1" x14ac:dyDescent="0.3">
      <c r="A191" s="43"/>
      <c r="B191" s="44"/>
      <c r="C191" s="45"/>
      <c r="D191" s="4" t="s">
        <v>62</v>
      </c>
      <c r="E191" s="22">
        <f t="shared" si="61"/>
        <v>0</v>
      </c>
      <c r="F191" s="31"/>
      <c r="G191" s="23"/>
      <c r="H191" s="23"/>
      <c r="I191" s="23"/>
      <c r="J191" s="23"/>
      <c r="K191" s="23"/>
      <c r="L191" s="30"/>
    </row>
    <row r="192" spans="1:12" s="3" customFormat="1" ht="23.25" customHeight="1" x14ac:dyDescent="0.3">
      <c r="A192" s="43"/>
      <c r="B192" s="44"/>
      <c r="C192" s="45"/>
      <c r="D192" s="4" t="s">
        <v>63</v>
      </c>
      <c r="E192" s="22">
        <f t="shared" si="61"/>
        <v>360</v>
      </c>
      <c r="F192" s="31"/>
      <c r="G192" s="23">
        <v>30</v>
      </c>
      <c r="H192" s="23">
        <v>30</v>
      </c>
      <c r="I192" s="23">
        <v>100</v>
      </c>
      <c r="J192" s="23">
        <v>100</v>
      </c>
      <c r="K192" s="23">
        <v>100</v>
      </c>
      <c r="L192" s="30"/>
    </row>
    <row r="193" spans="1:12" s="3" customFormat="1" ht="23.25" customHeight="1" x14ac:dyDescent="0.3">
      <c r="A193" s="43"/>
      <c r="B193" s="44"/>
      <c r="C193" s="45"/>
      <c r="D193" s="4" t="s">
        <v>87</v>
      </c>
      <c r="E193" s="22">
        <f t="shared" si="61"/>
        <v>1825</v>
      </c>
      <c r="F193" s="31"/>
      <c r="G193" s="23">
        <v>200</v>
      </c>
      <c r="H193" s="23">
        <v>200</v>
      </c>
      <c r="I193" s="23">
        <v>475</v>
      </c>
      <c r="J193" s="23">
        <v>475</v>
      </c>
      <c r="K193" s="23">
        <v>475</v>
      </c>
      <c r="L193" s="30"/>
    </row>
    <row r="194" spans="1:12" s="3" customFormat="1" ht="23.25" customHeight="1" x14ac:dyDescent="0.3">
      <c r="A194" s="43"/>
      <c r="B194" s="44"/>
      <c r="C194" s="45"/>
      <c r="D194" s="4" t="s">
        <v>88</v>
      </c>
      <c r="E194" s="22">
        <f t="shared" si="61"/>
        <v>335</v>
      </c>
      <c r="F194" s="31"/>
      <c r="G194" s="23">
        <v>70</v>
      </c>
      <c r="H194" s="23">
        <v>70</v>
      </c>
      <c r="I194" s="23">
        <v>65</v>
      </c>
      <c r="J194" s="23">
        <v>65</v>
      </c>
      <c r="K194" s="23">
        <v>65</v>
      </c>
      <c r="L194" s="30"/>
    </row>
    <row r="195" spans="1:12" s="3" customFormat="1" ht="23.25" customHeight="1" x14ac:dyDescent="0.3">
      <c r="A195" s="43"/>
      <c r="B195" s="44" t="s">
        <v>31</v>
      </c>
      <c r="C195" s="45" t="s">
        <v>125</v>
      </c>
      <c r="D195" s="4" t="s">
        <v>79</v>
      </c>
      <c r="E195" s="20">
        <f t="shared" si="61"/>
        <v>7000</v>
      </c>
      <c r="F195" s="26"/>
      <c r="G195" s="21">
        <f t="shared" ref="G195:K195" si="66">SUM(G196:G199)</f>
        <v>0</v>
      </c>
      <c r="H195" s="21">
        <f t="shared" si="66"/>
        <v>0</v>
      </c>
      <c r="I195" s="21">
        <f t="shared" si="66"/>
        <v>800</v>
      </c>
      <c r="J195" s="21">
        <f t="shared" si="66"/>
        <v>6000</v>
      </c>
      <c r="K195" s="21">
        <f t="shared" si="66"/>
        <v>200</v>
      </c>
      <c r="L195" s="29"/>
    </row>
    <row r="196" spans="1:12" s="3" customFormat="1" ht="23.25" customHeight="1" x14ac:dyDescent="0.3">
      <c r="A196" s="43"/>
      <c r="B196" s="44"/>
      <c r="C196" s="45"/>
      <c r="D196" s="4" t="s">
        <v>62</v>
      </c>
      <c r="E196" s="22">
        <f t="shared" si="61"/>
        <v>5600</v>
      </c>
      <c r="F196" s="31"/>
      <c r="G196" s="23"/>
      <c r="H196" s="23"/>
      <c r="I196" s="23">
        <v>640</v>
      </c>
      <c r="J196" s="23">
        <v>4800</v>
      </c>
      <c r="K196" s="23">
        <v>160</v>
      </c>
      <c r="L196" s="30"/>
    </row>
    <row r="197" spans="1:12" s="3" customFormat="1" ht="23.25" customHeight="1" x14ac:dyDescent="0.3">
      <c r="A197" s="43"/>
      <c r="B197" s="44"/>
      <c r="C197" s="45"/>
      <c r="D197" s="4" t="s">
        <v>63</v>
      </c>
      <c r="E197" s="22">
        <f t="shared" si="61"/>
        <v>0</v>
      </c>
      <c r="F197" s="31"/>
      <c r="G197" s="23"/>
      <c r="H197" s="23"/>
      <c r="I197" s="23"/>
      <c r="J197" s="23"/>
      <c r="K197" s="23"/>
      <c r="L197" s="30"/>
    </row>
    <row r="198" spans="1:12" s="3" customFormat="1" ht="23.25" customHeight="1" x14ac:dyDescent="0.3">
      <c r="A198" s="43"/>
      <c r="B198" s="44"/>
      <c r="C198" s="45"/>
      <c r="D198" s="4" t="s">
        <v>87</v>
      </c>
      <c r="E198" s="22">
        <f t="shared" si="61"/>
        <v>1400</v>
      </c>
      <c r="F198" s="31"/>
      <c r="G198" s="23"/>
      <c r="H198" s="23"/>
      <c r="I198" s="23">
        <v>160</v>
      </c>
      <c r="J198" s="23">
        <v>1200</v>
      </c>
      <c r="K198" s="23">
        <v>40</v>
      </c>
      <c r="L198" s="30"/>
    </row>
    <row r="199" spans="1:12" s="3" customFormat="1" ht="23.25" customHeight="1" x14ac:dyDescent="0.3">
      <c r="A199" s="43"/>
      <c r="B199" s="44"/>
      <c r="C199" s="45"/>
      <c r="D199" s="4" t="s">
        <v>88</v>
      </c>
      <c r="E199" s="22">
        <f t="shared" si="61"/>
        <v>0</v>
      </c>
      <c r="F199" s="31"/>
      <c r="G199" s="23"/>
      <c r="H199" s="23"/>
      <c r="I199" s="23"/>
      <c r="J199" s="23"/>
      <c r="K199" s="23"/>
      <c r="L199" s="30"/>
    </row>
    <row r="200" spans="1:12" s="3" customFormat="1" ht="23.25" customHeight="1" x14ac:dyDescent="0.3">
      <c r="A200" s="43"/>
      <c r="B200" s="44" t="s">
        <v>126</v>
      </c>
      <c r="C200" s="45" t="s">
        <v>127</v>
      </c>
      <c r="D200" s="4" t="s">
        <v>79</v>
      </c>
      <c r="E200" s="20">
        <f t="shared" si="61"/>
        <v>932</v>
      </c>
      <c r="F200" s="26"/>
      <c r="G200" s="21">
        <f t="shared" ref="G200:K200" si="67">SUM(G201:G204)</f>
        <v>363</v>
      </c>
      <c r="H200" s="21">
        <f t="shared" si="67"/>
        <v>359</v>
      </c>
      <c r="I200" s="21">
        <f t="shared" si="67"/>
        <v>70</v>
      </c>
      <c r="J200" s="21">
        <f t="shared" si="67"/>
        <v>70</v>
      </c>
      <c r="K200" s="21">
        <f t="shared" si="67"/>
        <v>70</v>
      </c>
      <c r="L200" s="29"/>
    </row>
    <row r="201" spans="1:12" s="3" customFormat="1" ht="23.25" customHeight="1" x14ac:dyDescent="0.3">
      <c r="A201" s="43"/>
      <c r="B201" s="44"/>
      <c r="C201" s="45"/>
      <c r="D201" s="4" t="s">
        <v>62</v>
      </c>
      <c r="E201" s="22">
        <f t="shared" si="61"/>
        <v>504</v>
      </c>
      <c r="F201" s="31"/>
      <c r="G201" s="23">
        <v>180</v>
      </c>
      <c r="H201" s="23">
        <v>177</v>
      </c>
      <c r="I201" s="23">
        <v>49</v>
      </c>
      <c r="J201" s="23">
        <v>49</v>
      </c>
      <c r="K201" s="23">
        <v>49</v>
      </c>
      <c r="L201" s="30"/>
    </row>
    <row r="202" spans="1:12" s="3" customFormat="1" ht="23.25" customHeight="1" x14ac:dyDescent="0.3">
      <c r="A202" s="43"/>
      <c r="B202" s="44"/>
      <c r="C202" s="45"/>
      <c r="D202" s="4" t="s">
        <v>63</v>
      </c>
      <c r="E202" s="22">
        <f t="shared" si="61"/>
        <v>131</v>
      </c>
      <c r="F202" s="31"/>
      <c r="G202" s="23">
        <v>55</v>
      </c>
      <c r="H202" s="23">
        <v>55</v>
      </c>
      <c r="I202" s="23">
        <v>7</v>
      </c>
      <c r="J202" s="23">
        <v>7</v>
      </c>
      <c r="K202" s="23">
        <v>7</v>
      </c>
      <c r="L202" s="30"/>
    </row>
    <row r="203" spans="1:12" s="3" customFormat="1" ht="23.25" customHeight="1" x14ac:dyDescent="0.3">
      <c r="A203" s="43"/>
      <c r="B203" s="44"/>
      <c r="C203" s="45"/>
      <c r="D203" s="4" t="s">
        <v>87</v>
      </c>
      <c r="E203" s="22">
        <f t="shared" si="61"/>
        <v>297</v>
      </c>
      <c r="F203" s="31"/>
      <c r="G203" s="23">
        <v>128</v>
      </c>
      <c r="H203" s="23">
        <v>127</v>
      </c>
      <c r="I203" s="23">
        <v>14</v>
      </c>
      <c r="J203" s="23">
        <v>14</v>
      </c>
      <c r="K203" s="23">
        <v>14</v>
      </c>
      <c r="L203" s="30"/>
    </row>
    <row r="204" spans="1:12" s="3" customFormat="1" ht="23.25" customHeight="1" x14ac:dyDescent="0.3">
      <c r="A204" s="43"/>
      <c r="B204" s="44"/>
      <c r="C204" s="45"/>
      <c r="D204" s="4" t="s">
        <v>88</v>
      </c>
      <c r="E204" s="22">
        <f t="shared" si="61"/>
        <v>0</v>
      </c>
      <c r="F204" s="31"/>
      <c r="G204" s="23"/>
      <c r="H204" s="23"/>
      <c r="I204" s="23"/>
      <c r="J204" s="23"/>
      <c r="K204" s="23"/>
      <c r="L204" s="30"/>
    </row>
    <row r="205" spans="1:12" s="3" customFormat="1" ht="23.25" customHeight="1" x14ac:dyDescent="0.3">
      <c r="A205" s="43"/>
      <c r="B205" s="44" t="s">
        <v>32</v>
      </c>
      <c r="C205" s="45" t="s">
        <v>128</v>
      </c>
      <c r="D205" s="4" t="s">
        <v>79</v>
      </c>
      <c r="E205" s="20">
        <f t="shared" si="61"/>
        <v>5480</v>
      </c>
      <c r="F205" s="26"/>
      <c r="G205" s="21">
        <f t="shared" ref="G205:K205" si="68">SUM(G206:G209)</f>
        <v>1048</v>
      </c>
      <c r="H205" s="21">
        <f t="shared" si="68"/>
        <v>1048</v>
      </c>
      <c r="I205" s="21">
        <f t="shared" si="68"/>
        <v>1048</v>
      </c>
      <c r="J205" s="21">
        <f t="shared" si="68"/>
        <v>1048</v>
      </c>
      <c r="K205" s="21">
        <f t="shared" si="68"/>
        <v>1288</v>
      </c>
      <c r="L205" s="29"/>
    </row>
    <row r="206" spans="1:12" s="3" customFormat="1" ht="23.25" customHeight="1" x14ac:dyDescent="0.3">
      <c r="A206" s="43"/>
      <c r="B206" s="44"/>
      <c r="C206" s="45"/>
      <c r="D206" s="4" t="s">
        <v>62</v>
      </c>
      <c r="E206" s="22">
        <f t="shared" si="61"/>
        <v>240</v>
      </c>
      <c r="F206" s="31"/>
      <c r="G206" s="23">
        <v>40</v>
      </c>
      <c r="H206" s="23">
        <v>40</v>
      </c>
      <c r="I206" s="23">
        <v>40</v>
      </c>
      <c r="J206" s="23">
        <v>40</v>
      </c>
      <c r="K206" s="23">
        <v>80</v>
      </c>
      <c r="L206" s="30"/>
    </row>
    <row r="207" spans="1:12" s="3" customFormat="1" ht="23.25" customHeight="1" x14ac:dyDescent="0.3">
      <c r="A207" s="43"/>
      <c r="B207" s="44"/>
      <c r="C207" s="45"/>
      <c r="D207" s="4" t="s">
        <v>63</v>
      </c>
      <c r="E207" s="22">
        <f t="shared" si="61"/>
        <v>880</v>
      </c>
      <c r="F207" s="31"/>
      <c r="G207" s="23">
        <v>160</v>
      </c>
      <c r="H207" s="23">
        <v>160</v>
      </c>
      <c r="I207" s="23">
        <v>160</v>
      </c>
      <c r="J207" s="23">
        <v>160</v>
      </c>
      <c r="K207" s="23">
        <v>240</v>
      </c>
      <c r="L207" s="30"/>
    </row>
    <row r="208" spans="1:12" s="3" customFormat="1" ht="23.25" customHeight="1" x14ac:dyDescent="0.3">
      <c r="A208" s="43"/>
      <c r="B208" s="44"/>
      <c r="C208" s="45"/>
      <c r="D208" s="4" t="s">
        <v>87</v>
      </c>
      <c r="E208" s="22">
        <f t="shared" si="61"/>
        <v>1620</v>
      </c>
      <c r="F208" s="31"/>
      <c r="G208" s="23">
        <v>324</v>
      </c>
      <c r="H208" s="23">
        <v>324</v>
      </c>
      <c r="I208" s="23">
        <v>324</v>
      </c>
      <c r="J208" s="23">
        <v>324</v>
      </c>
      <c r="K208" s="23">
        <v>324</v>
      </c>
      <c r="L208" s="30"/>
    </row>
    <row r="209" spans="1:12" s="3" customFormat="1" ht="23.25" customHeight="1" x14ac:dyDescent="0.3">
      <c r="A209" s="43"/>
      <c r="B209" s="44"/>
      <c r="C209" s="45"/>
      <c r="D209" s="4" t="s">
        <v>88</v>
      </c>
      <c r="E209" s="22">
        <f t="shared" si="61"/>
        <v>2740</v>
      </c>
      <c r="F209" s="31"/>
      <c r="G209" s="23">
        <v>524</v>
      </c>
      <c r="H209" s="23">
        <v>524</v>
      </c>
      <c r="I209" s="23">
        <v>524</v>
      </c>
      <c r="J209" s="23">
        <v>524</v>
      </c>
      <c r="K209" s="23">
        <v>644</v>
      </c>
      <c r="L209" s="30"/>
    </row>
    <row r="210" spans="1:12" s="3" customFormat="1" ht="23.25" customHeight="1" x14ac:dyDescent="0.3">
      <c r="A210" s="43"/>
      <c r="B210" s="44" t="s">
        <v>129</v>
      </c>
      <c r="C210" s="47" t="s">
        <v>130</v>
      </c>
      <c r="D210" s="4" t="s">
        <v>79</v>
      </c>
      <c r="E210" s="20">
        <f>SUM(F210:K210)</f>
        <v>3080</v>
      </c>
      <c r="F210" s="20">
        <f>SUM(F211:F214)</f>
        <v>2000</v>
      </c>
      <c r="G210" s="21">
        <f t="shared" ref="G210:K210" si="69">SUM(G211:G214)</f>
        <v>0</v>
      </c>
      <c r="H210" s="21">
        <f t="shared" si="69"/>
        <v>120</v>
      </c>
      <c r="I210" s="21">
        <f t="shared" si="69"/>
        <v>240</v>
      </c>
      <c r="J210" s="21">
        <f t="shared" si="69"/>
        <v>240</v>
      </c>
      <c r="K210" s="21">
        <f t="shared" si="69"/>
        <v>480</v>
      </c>
      <c r="L210" s="29"/>
    </row>
    <row r="211" spans="1:12" s="3" customFormat="1" ht="23.25" customHeight="1" x14ac:dyDescent="0.3">
      <c r="A211" s="43"/>
      <c r="B211" s="44"/>
      <c r="C211" s="45"/>
      <c r="D211" s="4" t="s">
        <v>62</v>
      </c>
      <c r="E211" s="22">
        <f t="shared" ref="E211:E214" si="70">SUM(F211:K211)</f>
        <v>1000</v>
      </c>
      <c r="F211" s="22">
        <v>1000</v>
      </c>
      <c r="G211" s="23"/>
      <c r="H211" s="23"/>
      <c r="I211" s="23"/>
      <c r="J211" s="23"/>
      <c r="K211" s="23"/>
      <c r="L211" s="30"/>
    </row>
    <row r="212" spans="1:12" s="3" customFormat="1" ht="23.25" customHeight="1" x14ac:dyDescent="0.3">
      <c r="A212" s="43"/>
      <c r="B212" s="44"/>
      <c r="C212" s="45"/>
      <c r="D212" s="4" t="s">
        <v>63</v>
      </c>
      <c r="E212" s="22">
        <f t="shared" si="70"/>
        <v>120</v>
      </c>
      <c r="F212" s="22">
        <v>120</v>
      </c>
      <c r="G212" s="23"/>
      <c r="H212" s="23"/>
      <c r="I212" s="23"/>
      <c r="J212" s="23"/>
      <c r="K212" s="23"/>
      <c r="L212" s="30"/>
    </row>
    <row r="213" spans="1:12" s="3" customFormat="1" ht="23.25" customHeight="1" x14ac:dyDescent="0.3">
      <c r="A213" s="43"/>
      <c r="B213" s="44"/>
      <c r="C213" s="45"/>
      <c r="D213" s="4" t="s">
        <v>87</v>
      </c>
      <c r="E213" s="22">
        <f t="shared" si="70"/>
        <v>820</v>
      </c>
      <c r="F213" s="22">
        <v>280</v>
      </c>
      <c r="G213" s="23"/>
      <c r="H213" s="23">
        <v>60</v>
      </c>
      <c r="I213" s="23">
        <v>120</v>
      </c>
      <c r="J213" s="23">
        <v>120</v>
      </c>
      <c r="K213" s="23">
        <v>240</v>
      </c>
      <c r="L213" s="30"/>
    </row>
    <row r="214" spans="1:12" s="3" customFormat="1" ht="23.25" customHeight="1" x14ac:dyDescent="0.3">
      <c r="A214" s="43"/>
      <c r="B214" s="44"/>
      <c r="C214" s="45"/>
      <c r="D214" s="4" t="s">
        <v>88</v>
      </c>
      <c r="E214" s="22">
        <f t="shared" si="70"/>
        <v>1140</v>
      </c>
      <c r="F214" s="22">
        <v>600</v>
      </c>
      <c r="G214" s="23"/>
      <c r="H214" s="23">
        <v>60</v>
      </c>
      <c r="I214" s="23">
        <v>120</v>
      </c>
      <c r="J214" s="23">
        <v>120</v>
      </c>
      <c r="K214" s="23">
        <v>240</v>
      </c>
      <c r="L214" s="30"/>
    </row>
    <row r="215" spans="1:12" s="3" customFormat="1" ht="23.25" customHeight="1" x14ac:dyDescent="0.3">
      <c r="A215" s="43"/>
      <c r="B215" s="44" t="s">
        <v>33</v>
      </c>
      <c r="C215" s="45" t="s">
        <v>131</v>
      </c>
      <c r="D215" s="4" t="s">
        <v>79</v>
      </c>
      <c r="E215" s="20">
        <f t="shared" si="61"/>
        <v>80000</v>
      </c>
      <c r="F215" s="26"/>
      <c r="G215" s="21">
        <f t="shared" ref="G215:K215" si="71">SUM(G216:G219)</f>
        <v>8000</v>
      </c>
      <c r="H215" s="21">
        <f t="shared" si="71"/>
        <v>18000</v>
      </c>
      <c r="I215" s="21">
        <f t="shared" si="71"/>
        <v>18000</v>
      </c>
      <c r="J215" s="21">
        <f t="shared" si="71"/>
        <v>18000</v>
      </c>
      <c r="K215" s="21">
        <f t="shared" si="71"/>
        <v>18000</v>
      </c>
      <c r="L215" s="29"/>
    </row>
    <row r="216" spans="1:12" s="3" customFormat="1" ht="23.25" customHeight="1" x14ac:dyDescent="0.3">
      <c r="A216" s="43"/>
      <c r="B216" s="44"/>
      <c r="C216" s="45"/>
      <c r="D216" s="4" t="s">
        <v>62</v>
      </c>
      <c r="E216" s="22">
        <f t="shared" si="61"/>
        <v>24000</v>
      </c>
      <c r="F216" s="31"/>
      <c r="G216" s="23">
        <v>2400</v>
      </c>
      <c r="H216" s="23">
        <v>5400</v>
      </c>
      <c r="I216" s="23">
        <v>5400</v>
      </c>
      <c r="J216" s="23">
        <v>5400</v>
      </c>
      <c r="K216" s="23">
        <v>5400</v>
      </c>
      <c r="L216" s="30"/>
    </row>
    <row r="217" spans="1:12" s="3" customFormat="1" ht="23.25" customHeight="1" x14ac:dyDescent="0.3">
      <c r="A217" s="43"/>
      <c r="B217" s="44"/>
      <c r="C217" s="45"/>
      <c r="D217" s="4" t="s">
        <v>63</v>
      </c>
      <c r="E217" s="22">
        <f t="shared" si="61"/>
        <v>7200</v>
      </c>
      <c r="F217" s="31"/>
      <c r="G217" s="23">
        <v>720</v>
      </c>
      <c r="H217" s="23">
        <v>1620</v>
      </c>
      <c r="I217" s="23">
        <v>1620</v>
      </c>
      <c r="J217" s="23">
        <v>1620</v>
      </c>
      <c r="K217" s="23">
        <v>1620</v>
      </c>
      <c r="L217" s="30"/>
    </row>
    <row r="218" spans="1:12" s="3" customFormat="1" ht="23.25" customHeight="1" x14ac:dyDescent="0.3">
      <c r="A218" s="43"/>
      <c r="B218" s="44"/>
      <c r="C218" s="45"/>
      <c r="D218" s="4" t="s">
        <v>87</v>
      </c>
      <c r="E218" s="22">
        <f t="shared" si="61"/>
        <v>48800</v>
      </c>
      <c r="F218" s="31"/>
      <c r="G218" s="23">
        <v>4880</v>
      </c>
      <c r="H218" s="23">
        <v>10980</v>
      </c>
      <c r="I218" s="23">
        <v>10980</v>
      </c>
      <c r="J218" s="23">
        <v>10980</v>
      </c>
      <c r="K218" s="23">
        <v>10980</v>
      </c>
      <c r="L218" s="30"/>
    </row>
    <row r="219" spans="1:12" s="3" customFormat="1" ht="23.25" customHeight="1" x14ac:dyDescent="0.3">
      <c r="A219" s="43"/>
      <c r="B219" s="44"/>
      <c r="C219" s="45"/>
      <c r="D219" s="4" t="s">
        <v>88</v>
      </c>
      <c r="E219" s="22">
        <f t="shared" si="61"/>
        <v>0</v>
      </c>
      <c r="F219" s="31"/>
      <c r="G219" s="23"/>
      <c r="H219" s="23"/>
      <c r="I219" s="23"/>
      <c r="J219" s="23"/>
      <c r="K219" s="23"/>
      <c r="L219" s="30"/>
    </row>
    <row r="220" spans="1:12" s="3" customFormat="1" ht="23.25" customHeight="1" x14ac:dyDescent="0.3">
      <c r="A220" s="50"/>
      <c r="B220" s="44" t="s">
        <v>34</v>
      </c>
      <c r="C220" s="45" t="s">
        <v>132</v>
      </c>
      <c r="D220" s="4" t="s">
        <v>79</v>
      </c>
      <c r="E220" s="20">
        <f t="shared" si="61"/>
        <v>3320</v>
      </c>
      <c r="F220" s="26"/>
      <c r="G220" s="21">
        <f t="shared" ref="G220:K220" si="72">SUM(G221:G224)</f>
        <v>0</v>
      </c>
      <c r="H220" s="21">
        <f t="shared" si="72"/>
        <v>20</v>
      </c>
      <c r="I220" s="21">
        <f t="shared" si="72"/>
        <v>1600</v>
      </c>
      <c r="J220" s="21">
        <f t="shared" si="72"/>
        <v>800</v>
      </c>
      <c r="K220" s="21">
        <f t="shared" si="72"/>
        <v>900</v>
      </c>
      <c r="L220" s="29"/>
    </row>
    <row r="221" spans="1:12" s="3" customFormat="1" ht="23.25" customHeight="1" x14ac:dyDescent="0.3">
      <c r="A221" s="50"/>
      <c r="B221" s="44"/>
      <c r="C221" s="45"/>
      <c r="D221" s="4" t="s">
        <v>62</v>
      </c>
      <c r="E221" s="22">
        <f t="shared" si="61"/>
        <v>1650</v>
      </c>
      <c r="F221" s="31"/>
      <c r="G221" s="23"/>
      <c r="H221" s="23"/>
      <c r="I221" s="23">
        <v>800</v>
      </c>
      <c r="J221" s="23">
        <v>400</v>
      </c>
      <c r="K221" s="23">
        <v>450</v>
      </c>
      <c r="L221" s="30"/>
    </row>
    <row r="222" spans="1:12" s="3" customFormat="1" ht="23.25" customHeight="1" x14ac:dyDescent="0.3">
      <c r="A222" s="50"/>
      <c r="B222" s="44"/>
      <c r="C222" s="45"/>
      <c r="D222" s="4" t="s">
        <v>63</v>
      </c>
      <c r="E222" s="22">
        <f t="shared" si="61"/>
        <v>495</v>
      </c>
      <c r="F222" s="31"/>
      <c r="G222" s="23"/>
      <c r="H222" s="23"/>
      <c r="I222" s="23">
        <v>240</v>
      </c>
      <c r="J222" s="23">
        <v>120</v>
      </c>
      <c r="K222" s="23">
        <v>135</v>
      </c>
      <c r="L222" s="30"/>
    </row>
    <row r="223" spans="1:12" s="3" customFormat="1" ht="23.25" customHeight="1" x14ac:dyDescent="0.3">
      <c r="A223" s="50"/>
      <c r="B223" s="44"/>
      <c r="C223" s="45"/>
      <c r="D223" s="4" t="s">
        <v>87</v>
      </c>
      <c r="E223" s="22">
        <f t="shared" si="61"/>
        <v>515</v>
      </c>
      <c r="F223" s="31"/>
      <c r="G223" s="23"/>
      <c r="H223" s="23">
        <v>20</v>
      </c>
      <c r="I223" s="23">
        <v>240</v>
      </c>
      <c r="J223" s="23">
        <v>120</v>
      </c>
      <c r="K223" s="23">
        <v>135</v>
      </c>
      <c r="L223" s="30"/>
    </row>
    <row r="224" spans="1:12" s="3" customFormat="1" ht="23.25" customHeight="1" x14ac:dyDescent="0.3">
      <c r="A224" s="50"/>
      <c r="B224" s="44"/>
      <c r="C224" s="45"/>
      <c r="D224" s="4" t="s">
        <v>88</v>
      </c>
      <c r="E224" s="22">
        <f t="shared" si="61"/>
        <v>660</v>
      </c>
      <c r="F224" s="31"/>
      <c r="G224" s="23"/>
      <c r="H224" s="23"/>
      <c r="I224" s="23">
        <v>320</v>
      </c>
      <c r="J224" s="23">
        <v>160</v>
      </c>
      <c r="K224" s="23">
        <v>180</v>
      </c>
      <c r="L224" s="30"/>
    </row>
    <row r="225" spans="1:12" s="3" customFormat="1" ht="23.25" customHeight="1" x14ac:dyDescent="0.3">
      <c r="A225" s="50"/>
      <c r="B225" s="44" t="s">
        <v>35</v>
      </c>
      <c r="C225" s="45" t="s">
        <v>133</v>
      </c>
      <c r="D225" s="4" t="s">
        <v>79</v>
      </c>
      <c r="E225" s="20">
        <f>SUM(F225:K225)</f>
        <v>8868</v>
      </c>
      <c r="F225" s="20">
        <f>SUM(F226:F228)</f>
        <v>5312</v>
      </c>
      <c r="G225" s="21">
        <f t="shared" ref="G225:K225" si="73">SUM(G226:G229)</f>
        <v>656</v>
      </c>
      <c r="H225" s="21">
        <f t="shared" si="73"/>
        <v>725</v>
      </c>
      <c r="I225" s="21">
        <f t="shared" si="73"/>
        <v>725</v>
      </c>
      <c r="J225" s="21">
        <f t="shared" si="73"/>
        <v>725</v>
      </c>
      <c r="K225" s="21">
        <f t="shared" si="73"/>
        <v>725</v>
      </c>
      <c r="L225" s="29"/>
    </row>
    <row r="226" spans="1:12" s="3" customFormat="1" ht="23.25" customHeight="1" x14ac:dyDescent="0.3">
      <c r="A226" s="50"/>
      <c r="B226" s="44"/>
      <c r="C226" s="45"/>
      <c r="D226" s="4" t="s">
        <v>62</v>
      </c>
      <c r="E226" s="22">
        <f t="shared" ref="E226:E229" si="74">SUM(F226:K226)</f>
        <v>1044</v>
      </c>
      <c r="F226" s="22">
        <v>779</v>
      </c>
      <c r="G226" s="23">
        <v>45</v>
      </c>
      <c r="H226" s="23">
        <v>55</v>
      </c>
      <c r="I226" s="23">
        <v>55</v>
      </c>
      <c r="J226" s="23">
        <v>55</v>
      </c>
      <c r="K226" s="23">
        <v>55</v>
      </c>
      <c r="L226" s="30"/>
    </row>
    <row r="227" spans="1:12" s="3" customFormat="1" ht="23.25" customHeight="1" x14ac:dyDescent="0.3">
      <c r="A227" s="50"/>
      <c r="B227" s="44"/>
      <c r="C227" s="45"/>
      <c r="D227" s="4" t="s">
        <v>63</v>
      </c>
      <c r="E227" s="22">
        <f t="shared" si="74"/>
        <v>0</v>
      </c>
      <c r="F227" s="22"/>
      <c r="G227" s="23"/>
      <c r="H227" s="23"/>
      <c r="I227" s="23"/>
      <c r="J227" s="23"/>
      <c r="K227" s="23"/>
      <c r="L227" s="30"/>
    </row>
    <row r="228" spans="1:12" s="3" customFormat="1" ht="23.25" customHeight="1" x14ac:dyDescent="0.3">
      <c r="A228" s="50"/>
      <c r="B228" s="44"/>
      <c r="C228" s="45"/>
      <c r="D228" s="4" t="s">
        <v>87</v>
      </c>
      <c r="E228" s="22">
        <f t="shared" si="74"/>
        <v>7824</v>
      </c>
      <c r="F228" s="22">
        <v>4533</v>
      </c>
      <c r="G228" s="23">
        <v>611</v>
      </c>
      <c r="H228" s="23">
        <v>670</v>
      </c>
      <c r="I228" s="23">
        <v>670</v>
      </c>
      <c r="J228" s="23">
        <v>670</v>
      </c>
      <c r="K228" s="23">
        <v>670</v>
      </c>
      <c r="L228" s="30"/>
    </row>
    <row r="229" spans="1:12" s="3" customFormat="1" ht="23.25" customHeight="1" x14ac:dyDescent="0.3">
      <c r="A229" s="50"/>
      <c r="B229" s="44"/>
      <c r="C229" s="45"/>
      <c r="D229" s="4" t="s">
        <v>88</v>
      </c>
      <c r="E229" s="22">
        <f t="shared" si="74"/>
        <v>0</v>
      </c>
      <c r="F229" s="22"/>
      <c r="G229" s="23"/>
      <c r="H229" s="23"/>
      <c r="I229" s="23"/>
      <c r="J229" s="23"/>
      <c r="K229" s="23"/>
      <c r="L229" s="30"/>
    </row>
    <row r="230" spans="1:12" s="3" customFormat="1" ht="23.25" customHeight="1" x14ac:dyDescent="0.3">
      <c r="A230" s="50"/>
      <c r="B230" s="44" t="s">
        <v>36</v>
      </c>
      <c r="C230" s="45" t="s">
        <v>134</v>
      </c>
      <c r="D230" s="4" t="s">
        <v>79</v>
      </c>
      <c r="E230" s="20">
        <f t="shared" ref="E230:E288" si="75">SUM(G230:K230)</f>
        <v>900</v>
      </c>
      <c r="F230" s="26"/>
      <c r="G230" s="21">
        <f t="shared" ref="G230:K230" si="76">SUM(G231:G234)</f>
        <v>100</v>
      </c>
      <c r="H230" s="21">
        <f t="shared" si="76"/>
        <v>500</v>
      </c>
      <c r="I230" s="21">
        <f t="shared" si="76"/>
        <v>100</v>
      </c>
      <c r="J230" s="21">
        <f t="shared" si="76"/>
        <v>100</v>
      </c>
      <c r="K230" s="21">
        <f t="shared" si="76"/>
        <v>100</v>
      </c>
      <c r="L230" s="29"/>
    </row>
    <row r="231" spans="1:12" s="3" customFormat="1" ht="23.25" customHeight="1" x14ac:dyDescent="0.3">
      <c r="A231" s="50"/>
      <c r="B231" s="44"/>
      <c r="C231" s="45"/>
      <c r="D231" s="4" t="s">
        <v>62</v>
      </c>
      <c r="E231" s="22">
        <f t="shared" si="75"/>
        <v>400</v>
      </c>
      <c r="F231" s="31"/>
      <c r="G231" s="23"/>
      <c r="H231" s="23">
        <v>250</v>
      </c>
      <c r="I231" s="23">
        <v>50</v>
      </c>
      <c r="J231" s="23">
        <v>50</v>
      </c>
      <c r="K231" s="23">
        <v>50</v>
      </c>
      <c r="L231" s="30"/>
    </row>
    <row r="232" spans="1:12" s="3" customFormat="1" ht="23.25" customHeight="1" x14ac:dyDescent="0.3">
      <c r="A232" s="50"/>
      <c r="B232" s="44"/>
      <c r="C232" s="45"/>
      <c r="D232" s="4" t="s">
        <v>63</v>
      </c>
      <c r="E232" s="22">
        <f t="shared" si="75"/>
        <v>40</v>
      </c>
      <c r="F232" s="31"/>
      <c r="G232" s="23">
        <v>40</v>
      </c>
      <c r="H232" s="23"/>
      <c r="I232" s="23"/>
      <c r="J232" s="23"/>
      <c r="K232" s="23"/>
      <c r="L232" s="30"/>
    </row>
    <row r="233" spans="1:12" s="3" customFormat="1" ht="23.25" customHeight="1" x14ac:dyDescent="0.3">
      <c r="A233" s="50"/>
      <c r="B233" s="44"/>
      <c r="C233" s="45"/>
      <c r="D233" s="4" t="s">
        <v>87</v>
      </c>
      <c r="E233" s="22">
        <f t="shared" si="75"/>
        <v>440</v>
      </c>
      <c r="F233" s="31"/>
      <c r="G233" s="23">
        <v>40</v>
      </c>
      <c r="H233" s="23">
        <v>250</v>
      </c>
      <c r="I233" s="23">
        <v>50</v>
      </c>
      <c r="J233" s="23">
        <v>50</v>
      </c>
      <c r="K233" s="23">
        <v>50</v>
      </c>
      <c r="L233" s="30"/>
    </row>
    <row r="234" spans="1:12" s="3" customFormat="1" ht="23.25" customHeight="1" x14ac:dyDescent="0.3">
      <c r="A234" s="50"/>
      <c r="B234" s="44"/>
      <c r="C234" s="45"/>
      <c r="D234" s="4" t="s">
        <v>88</v>
      </c>
      <c r="E234" s="22">
        <f t="shared" si="75"/>
        <v>20</v>
      </c>
      <c r="F234" s="31"/>
      <c r="G234" s="23">
        <v>20</v>
      </c>
      <c r="H234" s="23"/>
      <c r="I234" s="23"/>
      <c r="J234" s="23"/>
      <c r="K234" s="23"/>
      <c r="L234" s="30"/>
    </row>
    <row r="235" spans="1:12" s="3" customFormat="1" ht="23.25" customHeight="1" x14ac:dyDescent="0.3">
      <c r="A235" s="50"/>
      <c r="B235" s="44" t="s">
        <v>37</v>
      </c>
      <c r="C235" s="45" t="s">
        <v>135</v>
      </c>
      <c r="D235" s="4" t="s">
        <v>79</v>
      </c>
      <c r="E235" s="20">
        <f>SUM(F235:K235)</f>
        <v>15046</v>
      </c>
      <c r="F235" s="20">
        <f>SUM(F236:F240)</f>
        <v>3968</v>
      </c>
      <c r="G235" s="21">
        <f t="shared" ref="G235:K235" si="77">SUM(G236:G239)</f>
        <v>1816</v>
      </c>
      <c r="H235" s="21">
        <f t="shared" si="77"/>
        <v>1997</v>
      </c>
      <c r="I235" s="21">
        <f t="shared" si="77"/>
        <v>2196</v>
      </c>
      <c r="J235" s="21">
        <f t="shared" si="77"/>
        <v>2414</v>
      </c>
      <c r="K235" s="21">
        <f t="shared" si="77"/>
        <v>2655</v>
      </c>
      <c r="L235" s="29"/>
    </row>
    <row r="236" spans="1:12" s="3" customFormat="1" ht="23.25" customHeight="1" x14ac:dyDescent="0.3">
      <c r="A236" s="50"/>
      <c r="B236" s="44"/>
      <c r="C236" s="45"/>
      <c r="D236" s="4" t="s">
        <v>62</v>
      </c>
      <c r="E236" s="22">
        <f t="shared" ref="E236:E239" si="78">SUM(F236:K236)</f>
        <v>1439</v>
      </c>
      <c r="F236" s="22">
        <v>143</v>
      </c>
      <c r="G236" s="23">
        <v>213</v>
      </c>
      <c r="H236" s="23">
        <v>234</v>
      </c>
      <c r="I236" s="23">
        <v>257</v>
      </c>
      <c r="J236" s="23">
        <v>282</v>
      </c>
      <c r="K236" s="23">
        <v>310</v>
      </c>
      <c r="L236" s="30"/>
    </row>
    <row r="237" spans="1:12" s="3" customFormat="1" ht="23.25" customHeight="1" x14ac:dyDescent="0.3">
      <c r="A237" s="50"/>
      <c r="B237" s="44"/>
      <c r="C237" s="45"/>
      <c r="D237" s="4" t="s">
        <v>63</v>
      </c>
      <c r="E237" s="22">
        <f t="shared" si="78"/>
        <v>2055</v>
      </c>
      <c r="F237" s="22">
        <v>769</v>
      </c>
      <c r="G237" s="23">
        <v>211</v>
      </c>
      <c r="H237" s="23">
        <v>232</v>
      </c>
      <c r="I237" s="23">
        <v>255</v>
      </c>
      <c r="J237" s="23">
        <v>280</v>
      </c>
      <c r="K237" s="23">
        <v>308</v>
      </c>
      <c r="L237" s="30"/>
    </row>
    <row r="238" spans="1:12" s="3" customFormat="1" ht="23.25" customHeight="1" x14ac:dyDescent="0.3">
      <c r="A238" s="50"/>
      <c r="B238" s="44"/>
      <c r="C238" s="45"/>
      <c r="D238" s="4" t="s">
        <v>87</v>
      </c>
      <c r="E238" s="22">
        <f t="shared" si="78"/>
        <v>11552</v>
      </c>
      <c r="F238" s="22">
        <v>3056</v>
      </c>
      <c r="G238" s="23">
        <v>1392</v>
      </c>
      <c r="H238" s="23">
        <v>1531</v>
      </c>
      <c r="I238" s="23">
        <v>1684</v>
      </c>
      <c r="J238" s="23">
        <v>1852</v>
      </c>
      <c r="K238" s="23">
        <v>2037</v>
      </c>
      <c r="L238" s="30"/>
    </row>
    <row r="239" spans="1:12" s="3" customFormat="1" ht="23.25" customHeight="1" x14ac:dyDescent="0.3">
      <c r="A239" s="50"/>
      <c r="B239" s="44"/>
      <c r="C239" s="45"/>
      <c r="D239" s="4" t="s">
        <v>88</v>
      </c>
      <c r="E239" s="22">
        <f t="shared" si="78"/>
        <v>0</v>
      </c>
      <c r="F239" s="22"/>
      <c r="G239" s="23"/>
      <c r="H239" s="23"/>
      <c r="I239" s="23"/>
      <c r="J239" s="23"/>
      <c r="K239" s="23"/>
      <c r="L239" s="30"/>
    </row>
    <row r="240" spans="1:12" s="3" customFormat="1" ht="23.25" customHeight="1" x14ac:dyDescent="0.3">
      <c r="A240" s="50"/>
      <c r="B240" s="44" t="s">
        <v>38</v>
      </c>
      <c r="C240" s="45" t="s">
        <v>136</v>
      </c>
      <c r="D240" s="4" t="s">
        <v>79</v>
      </c>
      <c r="E240" s="20">
        <f t="shared" si="75"/>
        <v>0</v>
      </c>
      <c r="F240" s="20"/>
      <c r="G240" s="21">
        <f t="shared" ref="G240:K240" si="79">SUM(G241:G244)</f>
        <v>0</v>
      </c>
      <c r="H240" s="21">
        <f t="shared" si="79"/>
        <v>0</v>
      </c>
      <c r="I240" s="21">
        <f t="shared" si="79"/>
        <v>0</v>
      </c>
      <c r="J240" s="21">
        <f t="shared" si="79"/>
        <v>0</v>
      </c>
      <c r="K240" s="21">
        <f t="shared" si="79"/>
        <v>0</v>
      </c>
      <c r="L240" s="29"/>
    </row>
    <row r="241" spans="1:12" s="3" customFormat="1" ht="23.25" customHeight="1" x14ac:dyDescent="0.3">
      <c r="A241" s="50"/>
      <c r="B241" s="44"/>
      <c r="C241" s="45"/>
      <c r="D241" s="4" t="s">
        <v>62</v>
      </c>
      <c r="E241" s="22">
        <f t="shared" si="75"/>
        <v>0</v>
      </c>
      <c r="F241" s="22"/>
      <c r="G241" s="23"/>
      <c r="H241" s="23"/>
      <c r="I241" s="23"/>
      <c r="J241" s="23"/>
      <c r="K241" s="23"/>
      <c r="L241" s="30"/>
    </row>
    <row r="242" spans="1:12" s="3" customFormat="1" ht="23.25" customHeight="1" x14ac:dyDescent="0.3">
      <c r="A242" s="50"/>
      <c r="B242" s="44"/>
      <c r="C242" s="45"/>
      <c r="D242" s="4" t="s">
        <v>63</v>
      </c>
      <c r="E242" s="22">
        <f t="shared" si="75"/>
        <v>0</v>
      </c>
      <c r="F242" s="22"/>
      <c r="G242" s="23"/>
      <c r="H242" s="23"/>
      <c r="I242" s="23"/>
      <c r="J242" s="23"/>
      <c r="K242" s="23"/>
      <c r="L242" s="30"/>
    </row>
    <row r="243" spans="1:12" s="3" customFormat="1" ht="23.25" customHeight="1" x14ac:dyDescent="0.3">
      <c r="A243" s="50"/>
      <c r="B243" s="44"/>
      <c r="C243" s="45"/>
      <c r="D243" s="4" t="s">
        <v>87</v>
      </c>
      <c r="E243" s="22">
        <f t="shared" si="75"/>
        <v>0</v>
      </c>
      <c r="F243" s="22"/>
      <c r="G243" s="23"/>
      <c r="H243" s="23"/>
      <c r="I243" s="23"/>
      <c r="J243" s="23"/>
      <c r="K243" s="23"/>
      <c r="L243" s="30"/>
    </row>
    <row r="244" spans="1:12" s="3" customFormat="1" ht="23.25" customHeight="1" x14ac:dyDescent="0.3">
      <c r="A244" s="50"/>
      <c r="B244" s="44"/>
      <c r="C244" s="45"/>
      <c r="D244" s="4" t="s">
        <v>88</v>
      </c>
      <c r="E244" s="22">
        <f t="shared" si="75"/>
        <v>0</v>
      </c>
      <c r="F244" s="22"/>
      <c r="G244" s="23"/>
      <c r="H244" s="23"/>
      <c r="I244" s="23"/>
      <c r="J244" s="23"/>
      <c r="K244" s="23"/>
      <c r="L244" s="30"/>
    </row>
    <row r="245" spans="1:12" ht="23.25" customHeight="1" x14ac:dyDescent="0.3">
      <c r="A245" s="48" t="s">
        <v>48</v>
      </c>
      <c r="B245" s="49"/>
      <c r="C245" s="48" t="s">
        <v>137</v>
      </c>
      <c r="D245" s="4" t="s">
        <v>79</v>
      </c>
      <c r="E245" s="5">
        <f>SUM(F245:K245)</f>
        <v>14512</v>
      </c>
      <c r="F245" s="5">
        <f>SUM(F250,F255,F260,F265,F270,F275,F280,F285,F290)</f>
        <v>20</v>
      </c>
      <c r="G245" s="6">
        <f t="shared" ref="G245:K249" si="80">SUM(G250,G255,G260,G265,G270,G275,G280,G285,G290)</f>
        <v>2716</v>
      </c>
      <c r="H245" s="6">
        <f t="shared" si="80"/>
        <v>4054</v>
      </c>
      <c r="I245" s="6">
        <f t="shared" si="80"/>
        <v>4489</v>
      </c>
      <c r="J245" s="6">
        <f t="shared" si="80"/>
        <v>1614</v>
      </c>
      <c r="K245" s="6">
        <f t="shared" si="80"/>
        <v>1619</v>
      </c>
      <c r="L245" s="37"/>
    </row>
    <row r="246" spans="1:12" ht="23.25" customHeight="1" x14ac:dyDescent="0.3">
      <c r="A246" s="48"/>
      <c r="B246" s="49"/>
      <c r="C246" s="48"/>
      <c r="D246" s="4" t="s">
        <v>62</v>
      </c>
      <c r="E246" s="5">
        <f t="shared" ref="E246:E249" si="81">SUM(F246:K246)</f>
        <v>3074</v>
      </c>
      <c r="F246" s="5">
        <f t="shared" ref="F246:F249" si="82">SUM(F251,F256,F261,F266,F271,F276,F281,F286,F291)</f>
        <v>0</v>
      </c>
      <c r="G246" s="6">
        <f t="shared" si="80"/>
        <v>600</v>
      </c>
      <c r="H246" s="6">
        <f t="shared" si="80"/>
        <v>1213</v>
      </c>
      <c r="I246" s="6">
        <f t="shared" si="80"/>
        <v>1213</v>
      </c>
      <c r="J246" s="6">
        <f t="shared" si="80"/>
        <v>24</v>
      </c>
      <c r="K246" s="6">
        <f t="shared" si="80"/>
        <v>24</v>
      </c>
      <c r="L246" s="37"/>
    </row>
    <row r="247" spans="1:12" ht="23.25" customHeight="1" x14ac:dyDescent="0.3">
      <c r="A247" s="48"/>
      <c r="B247" s="49"/>
      <c r="C247" s="48"/>
      <c r="D247" s="4" t="s">
        <v>63</v>
      </c>
      <c r="E247" s="5">
        <f t="shared" si="81"/>
        <v>1579</v>
      </c>
      <c r="F247" s="5">
        <f t="shared" si="82"/>
        <v>0</v>
      </c>
      <c r="G247" s="6">
        <f t="shared" si="80"/>
        <v>626</v>
      </c>
      <c r="H247" s="6">
        <f t="shared" si="80"/>
        <v>407.5</v>
      </c>
      <c r="I247" s="6">
        <f t="shared" si="80"/>
        <v>413.5</v>
      </c>
      <c r="J247" s="6">
        <f t="shared" si="80"/>
        <v>66</v>
      </c>
      <c r="K247" s="6">
        <f t="shared" si="80"/>
        <v>66</v>
      </c>
      <c r="L247" s="37"/>
    </row>
    <row r="248" spans="1:12" ht="23.25" customHeight="1" x14ac:dyDescent="0.3">
      <c r="A248" s="48"/>
      <c r="B248" s="49"/>
      <c r="C248" s="48"/>
      <c r="D248" s="4" t="s">
        <v>87</v>
      </c>
      <c r="E248" s="5">
        <f t="shared" si="81"/>
        <v>9559</v>
      </c>
      <c r="F248" s="5">
        <f t="shared" si="82"/>
        <v>20</v>
      </c>
      <c r="G248" s="6">
        <f t="shared" si="80"/>
        <v>1490</v>
      </c>
      <c r="H248" s="6">
        <f t="shared" si="80"/>
        <v>2283.5</v>
      </c>
      <c r="I248" s="6">
        <f t="shared" si="80"/>
        <v>2712.5</v>
      </c>
      <c r="J248" s="6">
        <f t="shared" si="80"/>
        <v>1524</v>
      </c>
      <c r="K248" s="6">
        <f t="shared" si="80"/>
        <v>1529</v>
      </c>
      <c r="L248" s="37"/>
    </row>
    <row r="249" spans="1:12" ht="23.25" customHeight="1" x14ac:dyDescent="0.3">
      <c r="A249" s="48"/>
      <c r="B249" s="49"/>
      <c r="C249" s="48"/>
      <c r="D249" s="4" t="s">
        <v>88</v>
      </c>
      <c r="E249" s="5">
        <f t="shared" si="81"/>
        <v>300</v>
      </c>
      <c r="F249" s="5">
        <f t="shared" si="82"/>
        <v>0</v>
      </c>
      <c r="G249" s="6">
        <f t="shared" si="80"/>
        <v>0</v>
      </c>
      <c r="H249" s="6">
        <f t="shared" si="80"/>
        <v>150</v>
      </c>
      <c r="I249" s="6">
        <f t="shared" si="80"/>
        <v>150</v>
      </c>
      <c r="J249" s="6">
        <f t="shared" si="80"/>
        <v>0</v>
      </c>
      <c r="K249" s="6">
        <f t="shared" si="80"/>
        <v>0</v>
      </c>
      <c r="L249" s="37"/>
    </row>
    <row r="250" spans="1:12" ht="23.25" customHeight="1" x14ac:dyDescent="0.3">
      <c r="A250" s="43"/>
      <c r="B250" s="44" t="s">
        <v>39</v>
      </c>
      <c r="C250" s="47" t="s">
        <v>138</v>
      </c>
      <c r="D250" s="4" t="s">
        <v>79</v>
      </c>
      <c r="E250" s="20">
        <f t="shared" si="75"/>
        <v>5916</v>
      </c>
      <c r="F250" s="20"/>
      <c r="G250" s="21">
        <f t="shared" ref="G250:K250" si="83">SUM(G251:G254)</f>
        <v>371</v>
      </c>
      <c r="H250" s="21">
        <f t="shared" si="83"/>
        <v>1045</v>
      </c>
      <c r="I250" s="21">
        <f t="shared" si="83"/>
        <v>1500</v>
      </c>
      <c r="J250" s="21">
        <f t="shared" si="83"/>
        <v>1500</v>
      </c>
      <c r="K250" s="21">
        <f t="shared" si="83"/>
        <v>1500</v>
      </c>
      <c r="L250" s="29"/>
    </row>
    <row r="251" spans="1:12" ht="23.25" customHeight="1" x14ac:dyDescent="0.3">
      <c r="A251" s="43"/>
      <c r="B251" s="44"/>
      <c r="C251" s="45"/>
      <c r="D251" s="4" t="s">
        <v>62</v>
      </c>
      <c r="E251" s="22">
        <f t="shared" si="75"/>
        <v>0</v>
      </c>
      <c r="F251" s="22"/>
      <c r="G251" s="23"/>
      <c r="H251" s="23"/>
      <c r="I251" s="23"/>
      <c r="J251" s="23"/>
      <c r="K251" s="23"/>
      <c r="L251" s="30"/>
    </row>
    <row r="252" spans="1:12" ht="23.25" customHeight="1" x14ac:dyDescent="0.3">
      <c r="A252" s="43"/>
      <c r="B252" s="44"/>
      <c r="C252" s="45"/>
      <c r="D252" s="4" t="s">
        <v>63</v>
      </c>
      <c r="E252" s="22">
        <f t="shared" si="75"/>
        <v>261</v>
      </c>
      <c r="F252" s="22"/>
      <c r="G252" s="23">
        <v>51</v>
      </c>
      <c r="H252" s="23">
        <v>57</v>
      </c>
      <c r="I252" s="23">
        <v>51</v>
      </c>
      <c r="J252" s="23">
        <v>51</v>
      </c>
      <c r="K252" s="23">
        <v>51</v>
      </c>
      <c r="L252" s="30"/>
    </row>
    <row r="253" spans="1:12" ht="23.25" customHeight="1" x14ac:dyDescent="0.3">
      <c r="A253" s="43"/>
      <c r="B253" s="44"/>
      <c r="C253" s="45"/>
      <c r="D253" s="4" t="s">
        <v>87</v>
      </c>
      <c r="E253" s="22">
        <f t="shared" si="75"/>
        <v>5655</v>
      </c>
      <c r="F253" s="22"/>
      <c r="G253" s="23">
        <v>320</v>
      </c>
      <c r="H253" s="23">
        <v>988</v>
      </c>
      <c r="I253" s="23">
        <v>1449</v>
      </c>
      <c r="J253" s="23">
        <v>1449</v>
      </c>
      <c r="K253" s="23">
        <v>1449</v>
      </c>
      <c r="L253" s="30"/>
    </row>
    <row r="254" spans="1:12" ht="23.25" customHeight="1" x14ac:dyDescent="0.3">
      <c r="A254" s="43"/>
      <c r="B254" s="44"/>
      <c r="C254" s="45"/>
      <c r="D254" s="4" t="s">
        <v>88</v>
      </c>
      <c r="E254" s="22">
        <f t="shared" si="75"/>
        <v>0</v>
      </c>
      <c r="F254" s="22"/>
      <c r="G254" s="23"/>
      <c r="H254" s="23"/>
      <c r="I254" s="23"/>
      <c r="J254" s="23"/>
      <c r="K254" s="23"/>
      <c r="L254" s="30"/>
    </row>
    <row r="255" spans="1:12" ht="23.25" customHeight="1" x14ac:dyDescent="0.3">
      <c r="A255" s="43"/>
      <c r="B255" s="44" t="s">
        <v>40</v>
      </c>
      <c r="C255" s="45" t="s">
        <v>139</v>
      </c>
      <c r="D255" s="4" t="s">
        <v>79</v>
      </c>
      <c r="E255" s="20">
        <f t="shared" si="75"/>
        <v>260</v>
      </c>
      <c r="F255" s="20"/>
      <c r="G255" s="21">
        <f t="shared" ref="G255:K255" si="84">SUM(G256:G259)</f>
        <v>0</v>
      </c>
      <c r="H255" s="21">
        <f t="shared" si="84"/>
        <v>140</v>
      </c>
      <c r="I255" s="21">
        <f t="shared" si="84"/>
        <v>40</v>
      </c>
      <c r="J255" s="21">
        <f t="shared" si="84"/>
        <v>40</v>
      </c>
      <c r="K255" s="21">
        <f t="shared" si="84"/>
        <v>40</v>
      </c>
      <c r="L255" s="29"/>
    </row>
    <row r="256" spans="1:12" ht="23.25" customHeight="1" x14ac:dyDescent="0.3">
      <c r="A256" s="43"/>
      <c r="B256" s="44"/>
      <c r="C256" s="45"/>
      <c r="D256" s="4" t="s">
        <v>62</v>
      </c>
      <c r="E256" s="22">
        <f t="shared" si="75"/>
        <v>0</v>
      </c>
      <c r="F256" s="22"/>
      <c r="G256" s="23"/>
      <c r="H256" s="23"/>
      <c r="I256" s="23"/>
      <c r="J256" s="23"/>
      <c r="K256" s="23"/>
      <c r="L256" s="30"/>
    </row>
    <row r="257" spans="1:12" ht="23.25" customHeight="1" x14ac:dyDescent="0.3">
      <c r="A257" s="43"/>
      <c r="B257" s="44"/>
      <c r="C257" s="45"/>
      <c r="D257" s="4" t="s">
        <v>63</v>
      </c>
      <c r="E257" s="22">
        <f t="shared" si="75"/>
        <v>36</v>
      </c>
      <c r="F257" s="22"/>
      <c r="G257" s="23"/>
      <c r="H257" s="23"/>
      <c r="I257" s="23">
        <v>12</v>
      </c>
      <c r="J257" s="23">
        <v>12</v>
      </c>
      <c r="K257" s="23">
        <v>12</v>
      </c>
      <c r="L257" s="30"/>
    </row>
    <row r="258" spans="1:12" ht="23.25" customHeight="1" x14ac:dyDescent="0.3">
      <c r="A258" s="43"/>
      <c r="B258" s="44"/>
      <c r="C258" s="45"/>
      <c r="D258" s="4" t="s">
        <v>87</v>
      </c>
      <c r="E258" s="22">
        <f t="shared" si="75"/>
        <v>224</v>
      </c>
      <c r="F258" s="22"/>
      <c r="G258" s="23"/>
      <c r="H258" s="23">
        <v>140</v>
      </c>
      <c r="I258" s="23">
        <v>28</v>
      </c>
      <c r="J258" s="23">
        <v>28</v>
      </c>
      <c r="K258" s="23">
        <v>28</v>
      </c>
      <c r="L258" s="30"/>
    </row>
    <row r="259" spans="1:12" ht="23.25" customHeight="1" x14ac:dyDescent="0.3">
      <c r="A259" s="43"/>
      <c r="B259" s="44"/>
      <c r="C259" s="45"/>
      <c r="D259" s="4" t="s">
        <v>88</v>
      </c>
      <c r="E259" s="22">
        <f t="shared" si="75"/>
        <v>0</v>
      </c>
      <c r="F259" s="22"/>
      <c r="G259" s="23"/>
      <c r="H259" s="23"/>
      <c r="I259" s="23"/>
      <c r="J259" s="23"/>
      <c r="K259" s="23"/>
      <c r="L259" s="30"/>
    </row>
    <row r="260" spans="1:12" ht="23.25" customHeight="1" x14ac:dyDescent="0.3">
      <c r="A260" s="43"/>
      <c r="B260" s="44" t="s">
        <v>41</v>
      </c>
      <c r="C260" s="45" t="s">
        <v>140</v>
      </c>
      <c r="D260" s="4" t="s">
        <v>79</v>
      </c>
      <c r="E260" s="20">
        <f t="shared" si="75"/>
        <v>156</v>
      </c>
      <c r="F260" s="26"/>
      <c r="G260" s="21">
        <f t="shared" ref="G260:K260" si="85">SUM(G261:G264)</f>
        <v>0</v>
      </c>
      <c r="H260" s="21">
        <f t="shared" si="85"/>
        <v>39</v>
      </c>
      <c r="I260" s="21">
        <f t="shared" si="85"/>
        <v>39</v>
      </c>
      <c r="J260" s="21">
        <f t="shared" si="85"/>
        <v>39</v>
      </c>
      <c r="K260" s="21">
        <f t="shared" si="85"/>
        <v>39</v>
      </c>
      <c r="L260" s="29"/>
    </row>
    <row r="261" spans="1:12" ht="23.25" customHeight="1" x14ac:dyDescent="0.3">
      <c r="A261" s="43"/>
      <c r="B261" s="44"/>
      <c r="C261" s="45"/>
      <c r="D261" s="4" t="s">
        <v>62</v>
      </c>
      <c r="E261" s="22">
        <f t="shared" si="75"/>
        <v>0</v>
      </c>
      <c r="F261" s="31"/>
      <c r="G261" s="23"/>
      <c r="H261" s="23"/>
      <c r="I261" s="23"/>
      <c r="J261" s="23"/>
      <c r="K261" s="23"/>
      <c r="L261" s="30"/>
    </row>
    <row r="262" spans="1:12" ht="23.25" customHeight="1" x14ac:dyDescent="0.3">
      <c r="A262" s="43"/>
      <c r="B262" s="44"/>
      <c r="C262" s="45"/>
      <c r="D262" s="4" t="s">
        <v>63</v>
      </c>
      <c r="E262" s="22">
        <f t="shared" si="75"/>
        <v>0</v>
      </c>
      <c r="F262" s="31"/>
      <c r="G262" s="23"/>
      <c r="H262" s="23"/>
      <c r="I262" s="23"/>
      <c r="J262" s="23"/>
      <c r="K262" s="23"/>
      <c r="L262" s="30"/>
    </row>
    <row r="263" spans="1:12" ht="23.25" customHeight="1" x14ac:dyDescent="0.3">
      <c r="A263" s="43"/>
      <c r="B263" s="44"/>
      <c r="C263" s="45"/>
      <c r="D263" s="4" t="s">
        <v>87</v>
      </c>
      <c r="E263" s="22">
        <f t="shared" si="75"/>
        <v>156</v>
      </c>
      <c r="F263" s="31"/>
      <c r="G263" s="23"/>
      <c r="H263" s="27">
        <v>39</v>
      </c>
      <c r="I263" s="23">
        <v>39</v>
      </c>
      <c r="J263" s="23">
        <v>39</v>
      </c>
      <c r="K263" s="23">
        <v>39</v>
      </c>
      <c r="L263" s="30"/>
    </row>
    <row r="264" spans="1:12" ht="23.25" customHeight="1" x14ac:dyDescent="0.3">
      <c r="A264" s="43"/>
      <c r="B264" s="44"/>
      <c r="C264" s="45"/>
      <c r="D264" s="4" t="s">
        <v>88</v>
      </c>
      <c r="E264" s="22">
        <f t="shared" si="75"/>
        <v>0</v>
      </c>
      <c r="F264" s="31"/>
      <c r="G264" s="23"/>
      <c r="H264" s="23"/>
      <c r="I264" s="23"/>
      <c r="J264" s="23"/>
      <c r="K264" s="23"/>
      <c r="L264" s="30"/>
    </row>
    <row r="265" spans="1:12" ht="23.25" customHeight="1" x14ac:dyDescent="0.3">
      <c r="A265" s="43"/>
      <c r="B265" s="44" t="s">
        <v>42</v>
      </c>
      <c r="C265" s="45" t="s">
        <v>141</v>
      </c>
      <c r="D265" s="4" t="s">
        <v>79</v>
      </c>
      <c r="E265" s="20">
        <f>SUM(F265:K265)</f>
        <v>960</v>
      </c>
      <c r="F265" s="20">
        <f>SUM(F266:F269)</f>
        <v>20</v>
      </c>
      <c r="G265" s="21">
        <f t="shared" ref="G265:K265" si="86">SUM(G266:G269)</f>
        <v>90</v>
      </c>
      <c r="H265" s="21">
        <f t="shared" si="86"/>
        <v>400</v>
      </c>
      <c r="I265" s="21">
        <f t="shared" si="86"/>
        <v>450</v>
      </c>
      <c r="J265" s="21">
        <f t="shared" si="86"/>
        <v>0</v>
      </c>
      <c r="K265" s="21">
        <f t="shared" si="86"/>
        <v>0</v>
      </c>
      <c r="L265" s="29"/>
    </row>
    <row r="266" spans="1:12" ht="23.25" customHeight="1" x14ac:dyDescent="0.3">
      <c r="A266" s="43"/>
      <c r="B266" s="44"/>
      <c r="C266" s="45"/>
      <c r="D266" s="4" t="s">
        <v>62</v>
      </c>
      <c r="E266" s="22">
        <f t="shared" ref="E266:E269" si="87">SUM(F266:K266)</f>
        <v>0</v>
      </c>
      <c r="F266" s="22"/>
      <c r="G266" s="23"/>
      <c r="H266" s="23"/>
      <c r="I266" s="23"/>
      <c r="J266" s="23"/>
      <c r="K266" s="23"/>
      <c r="L266" s="30"/>
    </row>
    <row r="267" spans="1:12" ht="23.25" customHeight="1" x14ac:dyDescent="0.3">
      <c r="A267" s="43"/>
      <c r="B267" s="44"/>
      <c r="C267" s="45"/>
      <c r="D267" s="4" t="s">
        <v>63</v>
      </c>
      <c r="E267" s="22">
        <f t="shared" si="87"/>
        <v>100</v>
      </c>
      <c r="F267" s="22"/>
      <c r="G267" s="23"/>
      <c r="H267" s="23">
        <v>50</v>
      </c>
      <c r="I267" s="23">
        <v>50</v>
      </c>
      <c r="J267" s="23"/>
      <c r="K267" s="23"/>
      <c r="L267" s="30"/>
    </row>
    <row r="268" spans="1:12" ht="23.25" customHeight="1" x14ac:dyDescent="0.3">
      <c r="A268" s="43"/>
      <c r="B268" s="44"/>
      <c r="C268" s="45"/>
      <c r="D268" s="4" t="s">
        <v>87</v>
      </c>
      <c r="E268" s="22">
        <f t="shared" si="87"/>
        <v>560</v>
      </c>
      <c r="F268" s="22">
        <v>20</v>
      </c>
      <c r="G268" s="23">
        <v>90</v>
      </c>
      <c r="H268" s="23">
        <v>200</v>
      </c>
      <c r="I268" s="23">
        <v>250</v>
      </c>
      <c r="J268" s="23"/>
      <c r="K268" s="23"/>
      <c r="L268" s="30"/>
    </row>
    <row r="269" spans="1:12" ht="23.25" customHeight="1" x14ac:dyDescent="0.3">
      <c r="A269" s="43"/>
      <c r="B269" s="44"/>
      <c r="C269" s="45"/>
      <c r="D269" s="4" t="s">
        <v>88</v>
      </c>
      <c r="E269" s="22">
        <f t="shared" si="87"/>
        <v>300</v>
      </c>
      <c r="F269" s="22"/>
      <c r="G269" s="23"/>
      <c r="H269" s="23">
        <v>150</v>
      </c>
      <c r="I269" s="23">
        <v>150</v>
      </c>
      <c r="J269" s="23"/>
      <c r="K269" s="23"/>
      <c r="L269" s="30"/>
    </row>
    <row r="270" spans="1:12" ht="23.25" customHeight="1" x14ac:dyDescent="0.3">
      <c r="A270" s="43"/>
      <c r="B270" s="44" t="s">
        <v>43</v>
      </c>
      <c r="C270" s="45" t="s">
        <v>142</v>
      </c>
      <c r="D270" s="4" t="s">
        <v>79</v>
      </c>
      <c r="E270" s="20">
        <f t="shared" si="75"/>
        <v>711</v>
      </c>
      <c r="F270" s="26"/>
      <c r="G270" s="21">
        <f t="shared" ref="G270:K270" si="88">SUM(G271:G274)</f>
        <v>711</v>
      </c>
      <c r="H270" s="21">
        <f t="shared" si="88"/>
        <v>0</v>
      </c>
      <c r="I270" s="21">
        <f t="shared" si="88"/>
        <v>0</v>
      </c>
      <c r="J270" s="21">
        <f t="shared" si="88"/>
        <v>0</v>
      </c>
      <c r="K270" s="21">
        <f t="shared" si="88"/>
        <v>0</v>
      </c>
      <c r="L270" s="29"/>
    </row>
    <row r="271" spans="1:12" ht="23.25" customHeight="1" x14ac:dyDescent="0.3">
      <c r="A271" s="43"/>
      <c r="B271" s="44"/>
      <c r="C271" s="45"/>
      <c r="D271" s="4" t="s">
        <v>62</v>
      </c>
      <c r="E271" s="22">
        <f t="shared" si="75"/>
        <v>0</v>
      </c>
      <c r="F271" s="31"/>
      <c r="G271" s="23"/>
      <c r="H271" s="23"/>
      <c r="I271" s="23"/>
      <c r="J271" s="23"/>
      <c r="K271" s="23"/>
      <c r="L271" s="30"/>
    </row>
    <row r="272" spans="1:12" ht="23.25" customHeight="1" x14ac:dyDescent="0.3">
      <c r="A272" s="43"/>
      <c r="B272" s="44"/>
      <c r="C272" s="45"/>
      <c r="D272" s="4" t="s">
        <v>63</v>
      </c>
      <c r="E272" s="22">
        <f t="shared" si="75"/>
        <v>500</v>
      </c>
      <c r="F272" s="31"/>
      <c r="G272" s="23">
        <v>500</v>
      </c>
      <c r="H272" s="23"/>
      <c r="I272" s="23"/>
      <c r="J272" s="23"/>
      <c r="K272" s="23"/>
      <c r="L272" s="30"/>
    </row>
    <row r="273" spans="1:12" ht="23.25" customHeight="1" x14ac:dyDescent="0.3">
      <c r="A273" s="43"/>
      <c r="B273" s="44"/>
      <c r="C273" s="45"/>
      <c r="D273" s="4" t="s">
        <v>87</v>
      </c>
      <c r="E273" s="22">
        <f t="shared" si="75"/>
        <v>211</v>
      </c>
      <c r="F273" s="31"/>
      <c r="G273" s="23">
        <v>211</v>
      </c>
      <c r="H273" s="23"/>
      <c r="I273" s="23"/>
      <c r="J273" s="23"/>
      <c r="K273" s="23"/>
      <c r="L273" s="30"/>
    </row>
    <row r="274" spans="1:12" ht="23.25" customHeight="1" x14ac:dyDescent="0.3">
      <c r="A274" s="43"/>
      <c r="B274" s="44"/>
      <c r="C274" s="45"/>
      <c r="D274" s="4" t="s">
        <v>88</v>
      </c>
      <c r="E274" s="22">
        <f t="shared" si="75"/>
        <v>0</v>
      </c>
      <c r="F274" s="31"/>
      <c r="G274" s="23"/>
      <c r="H274" s="23"/>
      <c r="I274" s="23"/>
      <c r="J274" s="23"/>
      <c r="K274" s="23"/>
      <c r="L274" s="30"/>
    </row>
    <row r="275" spans="1:12" ht="23.25" customHeight="1" x14ac:dyDescent="0.3">
      <c r="A275" s="43"/>
      <c r="B275" s="44" t="s">
        <v>44</v>
      </c>
      <c r="C275" s="45" t="s">
        <v>143</v>
      </c>
      <c r="D275" s="4" t="s">
        <v>79</v>
      </c>
      <c r="E275" s="20">
        <f t="shared" si="75"/>
        <v>45</v>
      </c>
      <c r="F275" s="26"/>
      <c r="G275" s="21">
        <f t="shared" ref="G275:K275" si="89">SUM(G276:G279)</f>
        <v>0</v>
      </c>
      <c r="H275" s="21">
        <f t="shared" si="89"/>
        <v>0</v>
      </c>
      <c r="I275" s="21">
        <f t="shared" si="89"/>
        <v>30</v>
      </c>
      <c r="J275" s="21">
        <f t="shared" si="89"/>
        <v>5</v>
      </c>
      <c r="K275" s="21">
        <f t="shared" si="89"/>
        <v>10</v>
      </c>
      <c r="L275" s="29"/>
    </row>
    <row r="276" spans="1:12" ht="23.25" customHeight="1" x14ac:dyDescent="0.3">
      <c r="A276" s="43"/>
      <c r="B276" s="44"/>
      <c r="C276" s="45"/>
      <c r="D276" s="4" t="s">
        <v>62</v>
      </c>
      <c r="E276" s="22">
        <f t="shared" si="75"/>
        <v>0</v>
      </c>
      <c r="F276" s="31"/>
      <c r="G276" s="23"/>
      <c r="H276" s="23"/>
      <c r="I276" s="23"/>
      <c r="J276" s="23"/>
      <c r="K276" s="23"/>
      <c r="L276" s="30"/>
    </row>
    <row r="277" spans="1:12" ht="23.25" customHeight="1" x14ac:dyDescent="0.3">
      <c r="A277" s="43"/>
      <c r="B277" s="44"/>
      <c r="C277" s="45"/>
      <c r="D277" s="4" t="s">
        <v>63</v>
      </c>
      <c r="E277" s="22">
        <f t="shared" si="75"/>
        <v>0</v>
      </c>
      <c r="F277" s="31"/>
      <c r="G277" s="23"/>
      <c r="H277" s="23"/>
      <c r="I277" s="23"/>
      <c r="J277" s="23"/>
      <c r="K277" s="23"/>
      <c r="L277" s="30"/>
    </row>
    <row r="278" spans="1:12" ht="23.25" customHeight="1" x14ac:dyDescent="0.3">
      <c r="A278" s="43"/>
      <c r="B278" s="44"/>
      <c r="C278" s="45"/>
      <c r="D278" s="4" t="s">
        <v>87</v>
      </c>
      <c r="E278" s="22">
        <f t="shared" si="75"/>
        <v>45</v>
      </c>
      <c r="F278" s="31"/>
      <c r="G278" s="23">
        <v>0</v>
      </c>
      <c r="H278" s="23"/>
      <c r="I278" s="23">
        <v>30</v>
      </c>
      <c r="J278" s="23">
        <v>5</v>
      </c>
      <c r="K278" s="23">
        <v>10</v>
      </c>
      <c r="L278" s="30"/>
    </row>
    <row r="279" spans="1:12" ht="23.25" customHeight="1" x14ac:dyDescent="0.3">
      <c r="A279" s="43"/>
      <c r="B279" s="44"/>
      <c r="C279" s="45"/>
      <c r="D279" s="4" t="s">
        <v>88</v>
      </c>
      <c r="E279" s="22">
        <f t="shared" si="75"/>
        <v>0</v>
      </c>
      <c r="F279" s="31"/>
      <c r="G279" s="23"/>
      <c r="H279" s="23"/>
      <c r="I279" s="23"/>
      <c r="J279" s="23"/>
      <c r="K279" s="23"/>
      <c r="L279" s="30"/>
    </row>
    <row r="280" spans="1:12" ht="23.25" customHeight="1" x14ac:dyDescent="0.3">
      <c r="A280" s="43"/>
      <c r="B280" s="44" t="s">
        <v>45</v>
      </c>
      <c r="C280" s="45" t="s">
        <v>144</v>
      </c>
      <c r="D280" s="4" t="s">
        <v>79</v>
      </c>
      <c r="E280" s="20">
        <f t="shared" si="75"/>
        <v>1544</v>
      </c>
      <c r="F280" s="20"/>
      <c r="G280" s="21">
        <f t="shared" ref="G280:K280" si="90">SUM(G281:G284)</f>
        <v>1544</v>
      </c>
      <c r="H280" s="21">
        <f t="shared" si="90"/>
        <v>0</v>
      </c>
      <c r="I280" s="21">
        <f t="shared" si="90"/>
        <v>0</v>
      </c>
      <c r="J280" s="21">
        <f t="shared" si="90"/>
        <v>0</v>
      </c>
      <c r="K280" s="21">
        <f t="shared" si="90"/>
        <v>0</v>
      </c>
      <c r="L280" s="29"/>
    </row>
    <row r="281" spans="1:12" ht="23.25" customHeight="1" x14ac:dyDescent="0.3">
      <c r="A281" s="43"/>
      <c r="B281" s="44"/>
      <c r="C281" s="45"/>
      <c r="D281" s="4" t="s">
        <v>62</v>
      </c>
      <c r="E281" s="22">
        <f t="shared" si="75"/>
        <v>600</v>
      </c>
      <c r="F281" s="22"/>
      <c r="G281" s="23">
        <v>600</v>
      </c>
      <c r="H281" s="23"/>
      <c r="I281" s="23"/>
      <c r="J281" s="23"/>
      <c r="K281" s="23"/>
      <c r="L281" s="30"/>
    </row>
    <row r="282" spans="1:12" ht="23.25" customHeight="1" x14ac:dyDescent="0.3">
      <c r="A282" s="43"/>
      <c r="B282" s="44"/>
      <c r="C282" s="45"/>
      <c r="D282" s="4" t="s">
        <v>63</v>
      </c>
      <c r="E282" s="22">
        <f t="shared" si="75"/>
        <v>75</v>
      </c>
      <c r="F282" s="22"/>
      <c r="G282" s="23">
        <v>75</v>
      </c>
      <c r="H282" s="23"/>
      <c r="I282" s="23"/>
      <c r="J282" s="23"/>
      <c r="K282" s="23"/>
      <c r="L282" s="30"/>
    </row>
    <row r="283" spans="1:12" ht="23.25" customHeight="1" x14ac:dyDescent="0.3">
      <c r="A283" s="43"/>
      <c r="B283" s="44"/>
      <c r="C283" s="45"/>
      <c r="D283" s="4" t="s">
        <v>87</v>
      </c>
      <c r="E283" s="22">
        <f t="shared" si="75"/>
        <v>869</v>
      </c>
      <c r="F283" s="22"/>
      <c r="G283" s="23">
        <v>869</v>
      </c>
      <c r="H283" s="23"/>
      <c r="I283" s="23"/>
      <c r="J283" s="23"/>
      <c r="K283" s="23"/>
      <c r="L283" s="30"/>
    </row>
    <row r="284" spans="1:12" ht="23.25" customHeight="1" x14ac:dyDescent="0.3">
      <c r="A284" s="43"/>
      <c r="B284" s="44"/>
      <c r="C284" s="45"/>
      <c r="D284" s="4" t="s">
        <v>88</v>
      </c>
      <c r="E284" s="22">
        <f t="shared" si="75"/>
        <v>0</v>
      </c>
      <c r="F284" s="22"/>
      <c r="G284" s="23"/>
      <c r="H284" s="23"/>
      <c r="I284" s="23"/>
      <c r="J284" s="23"/>
      <c r="K284" s="23"/>
      <c r="L284" s="30"/>
    </row>
    <row r="285" spans="1:12" ht="23.25" customHeight="1" x14ac:dyDescent="0.3">
      <c r="A285" s="43"/>
      <c r="B285" s="44" t="s">
        <v>46</v>
      </c>
      <c r="C285" s="45" t="s">
        <v>145</v>
      </c>
      <c r="D285" s="4" t="s">
        <v>79</v>
      </c>
      <c r="E285" s="20">
        <f t="shared" si="75"/>
        <v>120</v>
      </c>
      <c r="F285" s="20"/>
      <c r="G285" s="21">
        <f t="shared" ref="G285:K285" si="91">SUM(G286:G289)</f>
        <v>0</v>
      </c>
      <c r="H285" s="21">
        <f t="shared" si="91"/>
        <v>30</v>
      </c>
      <c r="I285" s="21">
        <f t="shared" si="91"/>
        <v>30</v>
      </c>
      <c r="J285" s="21">
        <f t="shared" si="91"/>
        <v>30</v>
      </c>
      <c r="K285" s="21">
        <f t="shared" si="91"/>
        <v>30</v>
      </c>
      <c r="L285" s="29"/>
    </row>
    <row r="286" spans="1:12" ht="23.25" customHeight="1" x14ac:dyDescent="0.3">
      <c r="A286" s="43"/>
      <c r="B286" s="44"/>
      <c r="C286" s="45"/>
      <c r="D286" s="4" t="s">
        <v>62</v>
      </c>
      <c r="E286" s="22">
        <f t="shared" si="75"/>
        <v>96</v>
      </c>
      <c r="F286" s="22"/>
      <c r="G286" s="23"/>
      <c r="H286" s="23">
        <v>24</v>
      </c>
      <c r="I286" s="23">
        <v>24</v>
      </c>
      <c r="J286" s="23">
        <v>24</v>
      </c>
      <c r="K286" s="23">
        <v>24</v>
      </c>
      <c r="L286" s="30"/>
    </row>
    <row r="287" spans="1:12" ht="23.25" customHeight="1" x14ac:dyDescent="0.3">
      <c r="A287" s="43"/>
      <c r="B287" s="44"/>
      <c r="C287" s="45"/>
      <c r="D287" s="4" t="s">
        <v>63</v>
      </c>
      <c r="E287" s="22">
        <f t="shared" si="75"/>
        <v>12</v>
      </c>
      <c r="F287" s="22"/>
      <c r="G287" s="23"/>
      <c r="H287" s="23">
        <v>3</v>
      </c>
      <c r="I287" s="23">
        <v>3</v>
      </c>
      <c r="J287" s="23">
        <v>3</v>
      </c>
      <c r="K287" s="23">
        <v>3</v>
      </c>
      <c r="L287" s="30"/>
    </row>
    <row r="288" spans="1:12" ht="23.25" customHeight="1" x14ac:dyDescent="0.3">
      <c r="A288" s="43"/>
      <c r="B288" s="44"/>
      <c r="C288" s="45"/>
      <c r="D288" s="4" t="s">
        <v>87</v>
      </c>
      <c r="E288" s="22">
        <f t="shared" si="75"/>
        <v>12</v>
      </c>
      <c r="F288" s="22"/>
      <c r="G288" s="23"/>
      <c r="H288" s="23">
        <v>3</v>
      </c>
      <c r="I288" s="23">
        <v>3</v>
      </c>
      <c r="J288" s="23">
        <v>3</v>
      </c>
      <c r="K288" s="23">
        <v>3</v>
      </c>
      <c r="L288" s="30"/>
    </row>
    <row r="289" spans="1:12" ht="23.25" customHeight="1" x14ac:dyDescent="0.3">
      <c r="A289" s="43"/>
      <c r="B289" s="44"/>
      <c r="C289" s="45"/>
      <c r="D289" s="4" t="s">
        <v>88</v>
      </c>
      <c r="E289" s="22">
        <f t="shared" ref="E289:E352" si="92">SUM(G289:K289)</f>
        <v>0</v>
      </c>
      <c r="F289" s="22"/>
      <c r="G289" s="23"/>
      <c r="H289" s="23"/>
      <c r="I289" s="23"/>
      <c r="J289" s="23"/>
      <c r="K289" s="23"/>
      <c r="L289" s="30"/>
    </row>
    <row r="290" spans="1:12" ht="23.25" customHeight="1" x14ac:dyDescent="0.3">
      <c r="A290" s="43"/>
      <c r="B290" s="44" t="s">
        <v>47</v>
      </c>
      <c r="C290" s="45" t="s">
        <v>146</v>
      </c>
      <c r="D290" s="4" t="s">
        <v>79</v>
      </c>
      <c r="E290" s="20">
        <f t="shared" si="92"/>
        <v>4800</v>
      </c>
      <c r="F290" s="20"/>
      <c r="G290" s="39">
        <f t="shared" ref="G290:K290" si="93">SUM(G291:G294)</f>
        <v>0</v>
      </c>
      <c r="H290" s="21">
        <f t="shared" si="93"/>
        <v>2400</v>
      </c>
      <c r="I290" s="21">
        <f t="shared" si="93"/>
        <v>2400</v>
      </c>
      <c r="J290" s="21">
        <f t="shared" si="93"/>
        <v>0</v>
      </c>
      <c r="K290" s="21">
        <f t="shared" si="93"/>
        <v>0</v>
      </c>
      <c r="L290" s="29"/>
    </row>
    <row r="291" spans="1:12" ht="23.25" customHeight="1" x14ac:dyDescent="0.3">
      <c r="A291" s="43"/>
      <c r="B291" s="44"/>
      <c r="C291" s="45"/>
      <c r="D291" s="4" t="s">
        <v>62</v>
      </c>
      <c r="E291" s="22">
        <f t="shared" si="92"/>
        <v>2378</v>
      </c>
      <c r="F291" s="22"/>
      <c r="G291" s="40"/>
      <c r="H291" s="23">
        <v>1189</v>
      </c>
      <c r="I291" s="23">
        <v>1189</v>
      </c>
      <c r="J291" s="23"/>
      <c r="K291" s="23"/>
      <c r="L291" s="30"/>
    </row>
    <row r="292" spans="1:12" ht="23.25" customHeight="1" x14ac:dyDescent="0.3">
      <c r="A292" s="43"/>
      <c r="B292" s="44"/>
      <c r="C292" s="45"/>
      <c r="D292" s="4" t="s">
        <v>63</v>
      </c>
      <c r="E292" s="22">
        <f t="shared" si="92"/>
        <v>595</v>
      </c>
      <c r="F292" s="22"/>
      <c r="G292" s="40"/>
      <c r="H292" s="40">
        <v>297.5</v>
      </c>
      <c r="I292" s="40">
        <v>297.5</v>
      </c>
      <c r="J292" s="40"/>
      <c r="K292" s="40"/>
      <c r="L292" s="30"/>
    </row>
    <row r="293" spans="1:12" ht="23.25" customHeight="1" x14ac:dyDescent="0.3">
      <c r="A293" s="43"/>
      <c r="B293" s="44"/>
      <c r="C293" s="45"/>
      <c r="D293" s="4" t="s">
        <v>87</v>
      </c>
      <c r="E293" s="22">
        <f t="shared" si="92"/>
        <v>1827</v>
      </c>
      <c r="F293" s="22"/>
      <c r="G293" s="40"/>
      <c r="H293" s="40">
        <v>913.5</v>
      </c>
      <c r="I293" s="40">
        <v>913.5</v>
      </c>
      <c r="J293" s="40"/>
      <c r="K293" s="40"/>
      <c r="L293" s="30"/>
    </row>
    <row r="294" spans="1:12" ht="23.25" customHeight="1" x14ac:dyDescent="0.3">
      <c r="A294" s="43"/>
      <c r="B294" s="44"/>
      <c r="C294" s="45"/>
      <c r="D294" s="4" t="s">
        <v>88</v>
      </c>
      <c r="E294" s="22">
        <f t="shared" si="92"/>
        <v>0</v>
      </c>
      <c r="F294" s="22"/>
      <c r="G294" s="40"/>
      <c r="H294" s="40"/>
      <c r="I294" s="40"/>
      <c r="J294" s="40"/>
      <c r="K294" s="40"/>
      <c r="L294" s="30"/>
    </row>
    <row r="295" spans="1:12" ht="23.25" customHeight="1" x14ac:dyDescent="0.3">
      <c r="A295" s="48" t="s">
        <v>50</v>
      </c>
      <c r="B295" s="49"/>
      <c r="C295" s="48" t="s">
        <v>147</v>
      </c>
      <c r="D295" s="4" t="s">
        <v>79</v>
      </c>
      <c r="E295" s="5">
        <f>SUM(F295:K295)</f>
        <v>11608</v>
      </c>
      <c r="F295" s="5">
        <f>SUM(F300,F305,F310,F315)</f>
        <v>750</v>
      </c>
      <c r="G295" s="6">
        <f t="shared" ref="G295:K299" si="94">SUM(G300,G305,G310,G315)</f>
        <v>1935</v>
      </c>
      <c r="H295" s="6">
        <f t="shared" si="94"/>
        <v>2392</v>
      </c>
      <c r="I295" s="6">
        <f t="shared" si="94"/>
        <v>2177</v>
      </c>
      <c r="J295" s="6">
        <f t="shared" si="94"/>
        <v>2177</v>
      </c>
      <c r="K295" s="6">
        <f t="shared" si="94"/>
        <v>2177</v>
      </c>
      <c r="L295" s="37"/>
    </row>
    <row r="296" spans="1:12" ht="23.25" customHeight="1" x14ac:dyDescent="0.3">
      <c r="A296" s="48"/>
      <c r="B296" s="49"/>
      <c r="C296" s="48"/>
      <c r="D296" s="4" t="s">
        <v>62</v>
      </c>
      <c r="E296" s="5">
        <f t="shared" ref="E296:E299" si="95">SUM(F296:K296)</f>
        <v>160</v>
      </c>
      <c r="F296" s="5">
        <f t="shared" ref="F296:F299" si="96">SUM(F301,F306,F311,F316)</f>
        <v>0</v>
      </c>
      <c r="G296" s="6">
        <f t="shared" si="94"/>
        <v>55</v>
      </c>
      <c r="H296" s="6">
        <f t="shared" si="94"/>
        <v>105</v>
      </c>
      <c r="I296" s="6">
        <f t="shared" si="94"/>
        <v>0</v>
      </c>
      <c r="J296" s="6">
        <f t="shared" si="94"/>
        <v>0</v>
      </c>
      <c r="K296" s="6">
        <f t="shared" si="94"/>
        <v>0</v>
      </c>
      <c r="L296" s="37"/>
    </row>
    <row r="297" spans="1:12" ht="23.25" customHeight="1" x14ac:dyDescent="0.3">
      <c r="A297" s="48"/>
      <c r="B297" s="49"/>
      <c r="C297" s="48"/>
      <c r="D297" s="4" t="s">
        <v>63</v>
      </c>
      <c r="E297" s="5">
        <f t="shared" si="95"/>
        <v>80</v>
      </c>
      <c r="F297" s="5">
        <f t="shared" si="96"/>
        <v>0</v>
      </c>
      <c r="G297" s="6">
        <f t="shared" si="94"/>
        <v>27.5</v>
      </c>
      <c r="H297" s="6">
        <f t="shared" si="94"/>
        <v>52.5</v>
      </c>
      <c r="I297" s="6">
        <f t="shared" si="94"/>
        <v>0</v>
      </c>
      <c r="J297" s="6">
        <f t="shared" si="94"/>
        <v>0</v>
      </c>
      <c r="K297" s="6">
        <f t="shared" si="94"/>
        <v>0</v>
      </c>
      <c r="L297" s="37"/>
    </row>
    <row r="298" spans="1:12" ht="23.25" customHeight="1" x14ac:dyDescent="0.3">
      <c r="A298" s="48"/>
      <c r="B298" s="49"/>
      <c r="C298" s="48"/>
      <c r="D298" s="4" t="s">
        <v>87</v>
      </c>
      <c r="E298" s="5">
        <f t="shared" si="95"/>
        <v>10708</v>
      </c>
      <c r="F298" s="5">
        <f t="shared" si="96"/>
        <v>240</v>
      </c>
      <c r="G298" s="6">
        <f t="shared" si="94"/>
        <v>1822.5</v>
      </c>
      <c r="H298" s="6">
        <f t="shared" si="94"/>
        <v>2204.5</v>
      </c>
      <c r="I298" s="6">
        <f t="shared" si="94"/>
        <v>2147</v>
      </c>
      <c r="J298" s="6">
        <f t="shared" si="94"/>
        <v>2147</v>
      </c>
      <c r="K298" s="6">
        <f t="shared" si="94"/>
        <v>2147</v>
      </c>
      <c r="L298" s="37"/>
    </row>
    <row r="299" spans="1:12" ht="23.25" customHeight="1" x14ac:dyDescent="0.3">
      <c r="A299" s="48"/>
      <c r="B299" s="49"/>
      <c r="C299" s="48"/>
      <c r="D299" s="4" t="s">
        <v>88</v>
      </c>
      <c r="E299" s="5">
        <f t="shared" si="95"/>
        <v>660</v>
      </c>
      <c r="F299" s="5">
        <f t="shared" si="96"/>
        <v>510</v>
      </c>
      <c r="G299" s="6">
        <f t="shared" si="94"/>
        <v>30</v>
      </c>
      <c r="H299" s="6">
        <f t="shared" si="94"/>
        <v>30</v>
      </c>
      <c r="I299" s="6">
        <f t="shared" si="94"/>
        <v>30</v>
      </c>
      <c r="J299" s="6">
        <f t="shared" si="94"/>
        <v>30</v>
      </c>
      <c r="K299" s="6">
        <f t="shared" si="94"/>
        <v>30</v>
      </c>
      <c r="L299" s="37"/>
    </row>
    <row r="300" spans="1:12" ht="23.25" customHeight="1" x14ac:dyDescent="0.3">
      <c r="A300" s="43"/>
      <c r="B300" s="44" t="s">
        <v>51</v>
      </c>
      <c r="C300" s="45" t="s">
        <v>148</v>
      </c>
      <c r="D300" s="4" t="s">
        <v>79</v>
      </c>
      <c r="E300" s="20">
        <f t="shared" si="92"/>
        <v>9970</v>
      </c>
      <c r="F300" s="20"/>
      <c r="G300" s="21">
        <f t="shared" ref="G300:K300" si="97">SUM(G301:G304)</f>
        <v>1730</v>
      </c>
      <c r="H300" s="21">
        <f t="shared" si="97"/>
        <v>2060</v>
      </c>
      <c r="I300" s="21">
        <f t="shared" si="97"/>
        <v>2060</v>
      </c>
      <c r="J300" s="21">
        <f t="shared" si="97"/>
        <v>2060</v>
      </c>
      <c r="K300" s="21">
        <f t="shared" si="97"/>
        <v>2060</v>
      </c>
      <c r="L300" s="29"/>
    </row>
    <row r="301" spans="1:12" ht="23.25" customHeight="1" x14ac:dyDescent="0.3">
      <c r="A301" s="43"/>
      <c r="B301" s="44"/>
      <c r="C301" s="45"/>
      <c r="D301" s="4" t="s">
        <v>62</v>
      </c>
      <c r="E301" s="22">
        <f t="shared" si="92"/>
        <v>0</v>
      </c>
      <c r="F301" s="22"/>
      <c r="G301" s="23"/>
      <c r="H301" s="23"/>
      <c r="I301" s="23"/>
      <c r="J301" s="23"/>
      <c r="K301" s="23"/>
      <c r="L301" s="30"/>
    </row>
    <row r="302" spans="1:12" ht="23.25" customHeight="1" x14ac:dyDescent="0.3">
      <c r="A302" s="43"/>
      <c r="B302" s="44"/>
      <c r="C302" s="45"/>
      <c r="D302" s="4" t="s">
        <v>63</v>
      </c>
      <c r="E302" s="22">
        <f t="shared" si="92"/>
        <v>0</v>
      </c>
      <c r="F302" s="22"/>
      <c r="G302" s="23"/>
      <c r="H302" s="23"/>
      <c r="I302" s="23"/>
      <c r="J302" s="23"/>
      <c r="K302" s="23"/>
      <c r="L302" s="30"/>
    </row>
    <row r="303" spans="1:12" ht="23.25" customHeight="1" x14ac:dyDescent="0.3">
      <c r="A303" s="43"/>
      <c r="B303" s="44"/>
      <c r="C303" s="45"/>
      <c r="D303" s="4" t="s">
        <v>87</v>
      </c>
      <c r="E303" s="22">
        <f t="shared" si="92"/>
        <v>9970</v>
      </c>
      <c r="F303" s="22"/>
      <c r="G303" s="23">
        <v>1730</v>
      </c>
      <c r="H303" s="23">
        <v>2060</v>
      </c>
      <c r="I303" s="23">
        <v>2060</v>
      </c>
      <c r="J303" s="23">
        <v>2060</v>
      </c>
      <c r="K303" s="23">
        <v>2060</v>
      </c>
      <c r="L303" s="30"/>
    </row>
    <row r="304" spans="1:12" ht="23.25" customHeight="1" x14ac:dyDescent="0.3">
      <c r="A304" s="43"/>
      <c r="B304" s="44"/>
      <c r="C304" s="45"/>
      <c r="D304" s="4" t="s">
        <v>88</v>
      </c>
      <c r="E304" s="22">
        <f t="shared" si="92"/>
        <v>0</v>
      </c>
      <c r="F304" s="22"/>
      <c r="G304" s="23"/>
      <c r="H304" s="23"/>
      <c r="I304" s="23"/>
      <c r="J304" s="23"/>
      <c r="K304" s="23"/>
      <c r="L304" s="30"/>
    </row>
    <row r="305" spans="1:12" ht="23.25" customHeight="1" x14ac:dyDescent="0.3">
      <c r="A305" s="43"/>
      <c r="B305" s="44" t="s">
        <v>52</v>
      </c>
      <c r="C305" s="45" t="s">
        <v>149</v>
      </c>
      <c r="D305" s="4" t="s">
        <v>79</v>
      </c>
      <c r="E305" s="20">
        <f t="shared" si="92"/>
        <v>73</v>
      </c>
      <c r="F305" s="20"/>
      <c r="G305" s="21">
        <f t="shared" ref="G305:K305" si="98">SUM(G306:G309)</f>
        <v>0</v>
      </c>
      <c r="H305" s="21">
        <f t="shared" si="98"/>
        <v>22</v>
      </c>
      <c r="I305" s="21">
        <f t="shared" si="98"/>
        <v>17</v>
      </c>
      <c r="J305" s="21">
        <f t="shared" si="98"/>
        <v>17</v>
      </c>
      <c r="K305" s="21">
        <f t="shared" si="98"/>
        <v>17</v>
      </c>
      <c r="L305" s="29"/>
    </row>
    <row r="306" spans="1:12" ht="23.25" customHeight="1" x14ac:dyDescent="0.3">
      <c r="A306" s="43"/>
      <c r="B306" s="44"/>
      <c r="C306" s="45"/>
      <c r="D306" s="4" t="s">
        <v>62</v>
      </c>
      <c r="E306" s="22">
        <f t="shared" si="92"/>
        <v>0</v>
      </c>
      <c r="F306" s="22"/>
      <c r="G306" s="23"/>
      <c r="H306" s="23"/>
      <c r="I306" s="23"/>
      <c r="J306" s="23"/>
      <c r="K306" s="23"/>
      <c r="L306" s="30"/>
    </row>
    <row r="307" spans="1:12" ht="23.25" customHeight="1" x14ac:dyDescent="0.3">
      <c r="A307" s="43"/>
      <c r="B307" s="44"/>
      <c r="C307" s="45"/>
      <c r="D307" s="4" t="s">
        <v>63</v>
      </c>
      <c r="E307" s="22">
        <f t="shared" si="92"/>
        <v>0</v>
      </c>
      <c r="F307" s="22"/>
      <c r="G307" s="23"/>
      <c r="H307" s="23"/>
      <c r="I307" s="23"/>
      <c r="J307" s="23"/>
      <c r="K307" s="23"/>
      <c r="L307" s="30"/>
    </row>
    <row r="308" spans="1:12" ht="23.25" customHeight="1" x14ac:dyDescent="0.3">
      <c r="A308" s="43"/>
      <c r="B308" s="44"/>
      <c r="C308" s="45"/>
      <c r="D308" s="4" t="s">
        <v>87</v>
      </c>
      <c r="E308" s="22">
        <f t="shared" si="92"/>
        <v>73</v>
      </c>
      <c r="F308" s="22"/>
      <c r="G308" s="23"/>
      <c r="H308" s="23">
        <v>22</v>
      </c>
      <c r="I308" s="23">
        <v>17</v>
      </c>
      <c r="J308" s="23">
        <v>17</v>
      </c>
      <c r="K308" s="23">
        <v>17</v>
      </c>
      <c r="L308" s="30"/>
    </row>
    <row r="309" spans="1:12" ht="23.25" customHeight="1" x14ac:dyDescent="0.3">
      <c r="A309" s="43"/>
      <c r="B309" s="44"/>
      <c r="C309" s="45"/>
      <c r="D309" s="4" t="s">
        <v>88</v>
      </c>
      <c r="E309" s="22">
        <f t="shared" si="92"/>
        <v>0</v>
      </c>
      <c r="F309" s="22"/>
      <c r="G309" s="23"/>
      <c r="H309" s="23"/>
      <c r="I309" s="23"/>
      <c r="J309" s="23"/>
      <c r="K309" s="23"/>
      <c r="L309" s="30"/>
    </row>
    <row r="310" spans="1:12" ht="23.25" customHeight="1" x14ac:dyDescent="0.3">
      <c r="A310" s="43"/>
      <c r="B310" s="44" t="s">
        <v>53</v>
      </c>
      <c r="C310" s="45" t="s">
        <v>150</v>
      </c>
      <c r="D310" s="4" t="s">
        <v>79</v>
      </c>
      <c r="E310" s="20">
        <f>SUM(F310:K310)</f>
        <v>1245</v>
      </c>
      <c r="F310" s="20">
        <f>SUM(F311:F314)</f>
        <v>750</v>
      </c>
      <c r="G310" s="21">
        <f t="shared" ref="G310:K310" si="99">SUM(G311:G314)</f>
        <v>95</v>
      </c>
      <c r="H310" s="21">
        <f t="shared" si="99"/>
        <v>100</v>
      </c>
      <c r="I310" s="21">
        <f t="shared" si="99"/>
        <v>100</v>
      </c>
      <c r="J310" s="21">
        <f t="shared" si="99"/>
        <v>100</v>
      </c>
      <c r="K310" s="21">
        <f t="shared" si="99"/>
        <v>100</v>
      </c>
      <c r="L310" s="29"/>
    </row>
    <row r="311" spans="1:12" ht="23.25" customHeight="1" x14ac:dyDescent="0.3">
      <c r="A311" s="43"/>
      <c r="B311" s="44"/>
      <c r="C311" s="45"/>
      <c r="D311" s="4" t="s">
        <v>62</v>
      </c>
      <c r="E311" s="22">
        <f t="shared" ref="E311:E314" si="100">SUM(F311:K311)</f>
        <v>0</v>
      </c>
      <c r="F311" s="22"/>
      <c r="G311" s="23"/>
      <c r="H311" s="23"/>
      <c r="I311" s="23"/>
      <c r="J311" s="23"/>
      <c r="K311" s="23"/>
      <c r="L311" s="30"/>
    </row>
    <row r="312" spans="1:12" ht="23.25" customHeight="1" x14ac:dyDescent="0.3">
      <c r="A312" s="43"/>
      <c r="B312" s="44"/>
      <c r="C312" s="45"/>
      <c r="D312" s="4" t="s">
        <v>63</v>
      </c>
      <c r="E312" s="22">
        <f t="shared" si="100"/>
        <v>0</v>
      </c>
      <c r="F312" s="22"/>
      <c r="G312" s="23"/>
      <c r="H312" s="23"/>
      <c r="I312" s="23"/>
      <c r="J312" s="23"/>
      <c r="K312" s="23"/>
      <c r="L312" s="30"/>
    </row>
    <row r="313" spans="1:12" ht="23.25" customHeight="1" x14ac:dyDescent="0.3">
      <c r="A313" s="43"/>
      <c r="B313" s="44"/>
      <c r="C313" s="45"/>
      <c r="D313" s="4" t="s">
        <v>87</v>
      </c>
      <c r="E313" s="22">
        <f t="shared" si="100"/>
        <v>585</v>
      </c>
      <c r="F313" s="22">
        <v>240</v>
      </c>
      <c r="G313" s="23">
        <v>65</v>
      </c>
      <c r="H313" s="23">
        <v>70</v>
      </c>
      <c r="I313" s="23">
        <v>70</v>
      </c>
      <c r="J313" s="23">
        <v>70</v>
      </c>
      <c r="K313" s="23">
        <v>70</v>
      </c>
      <c r="L313" s="30"/>
    </row>
    <row r="314" spans="1:12" ht="23.25" customHeight="1" x14ac:dyDescent="0.3">
      <c r="A314" s="43"/>
      <c r="B314" s="44"/>
      <c r="C314" s="45"/>
      <c r="D314" s="4" t="s">
        <v>88</v>
      </c>
      <c r="E314" s="22">
        <f t="shared" si="100"/>
        <v>660</v>
      </c>
      <c r="F314" s="22">
        <v>510</v>
      </c>
      <c r="G314" s="23">
        <v>30</v>
      </c>
      <c r="H314" s="23">
        <v>30</v>
      </c>
      <c r="I314" s="23">
        <v>30</v>
      </c>
      <c r="J314" s="23">
        <v>30</v>
      </c>
      <c r="K314" s="23">
        <v>30</v>
      </c>
      <c r="L314" s="30"/>
    </row>
    <row r="315" spans="1:12" ht="23.25" customHeight="1" x14ac:dyDescent="0.3">
      <c r="A315" s="43"/>
      <c r="B315" s="44" t="s">
        <v>54</v>
      </c>
      <c r="C315" s="45" t="s">
        <v>151</v>
      </c>
      <c r="D315" s="4" t="s">
        <v>79</v>
      </c>
      <c r="E315" s="20">
        <f t="shared" si="92"/>
        <v>320</v>
      </c>
      <c r="F315" s="20"/>
      <c r="G315" s="21">
        <f t="shared" ref="G315:K315" si="101">SUM(G316:G319)</f>
        <v>110</v>
      </c>
      <c r="H315" s="21">
        <f t="shared" si="101"/>
        <v>210</v>
      </c>
      <c r="I315" s="21">
        <f t="shared" si="101"/>
        <v>0</v>
      </c>
      <c r="J315" s="21">
        <f t="shared" si="101"/>
        <v>0</v>
      </c>
      <c r="K315" s="21">
        <f t="shared" si="101"/>
        <v>0</v>
      </c>
      <c r="L315" s="29"/>
    </row>
    <row r="316" spans="1:12" ht="23.25" customHeight="1" x14ac:dyDescent="0.3">
      <c r="A316" s="43"/>
      <c r="B316" s="44"/>
      <c r="C316" s="45"/>
      <c r="D316" s="4" t="s">
        <v>62</v>
      </c>
      <c r="E316" s="22">
        <f t="shared" si="92"/>
        <v>160</v>
      </c>
      <c r="F316" s="22"/>
      <c r="G316" s="23">
        <v>55</v>
      </c>
      <c r="H316" s="23">
        <v>105</v>
      </c>
      <c r="I316" s="23"/>
      <c r="J316" s="23"/>
      <c r="K316" s="23"/>
      <c r="L316" s="30"/>
    </row>
    <row r="317" spans="1:12" ht="23.25" customHeight="1" x14ac:dyDescent="0.3">
      <c r="A317" s="43"/>
      <c r="B317" s="44"/>
      <c r="C317" s="45"/>
      <c r="D317" s="4" t="s">
        <v>63</v>
      </c>
      <c r="E317" s="22">
        <f t="shared" si="92"/>
        <v>80</v>
      </c>
      <c r="F317" s="22"/>
      <c r="G317" s="40">
        <v>27.5</v>
      </c>
      <c r="H317" s="40">
        <v>52.5</v>
      </c>
      <c r="I317" s="23"/>
      <c r="J317" s="23"/>
      <c r="K317" s="23"/>
      <c r="L317" s="30"/>
    </row>
    <row r="318" spans="1:12" ht="23.25" customHeight="1" x14ac:dyDescent="0.3">
      <c r="A318" s="43"/>
      <c r="B318" s="44"/>
      <c r="C318" s="45"/>
      <c r="D318" s="4" t="s">
        <v>87</v>
      </c>
      <c r="E318" s="22">
        <f t="shared" si="92"/>
        <v>80</v>
      </c>
      <c r="F318" s="22"/>
      <c r="G318" s="40">
        <v>27.5</v>
      </c>
      <c r="H318" s="40">
        <v>52.5</v>
      </c>
      <c r="I318" s="23"/>
      <c r="J318" s="23"/>
      <c r="K318" s="23"/>
      <c r="L318" s="30"/>
    </row>
    <row r="319" spans="1:12" ht="23.25" customHeight="1" x14ac:dyDescent="0.3">
      <c r="A319" s="43"/>
      <c r="B319" s="44"/>
      <c r="C319" s="45"/>
      <c r="D319" s="4" t="s">
        <v>88</v>
      </c>
      <c r="E319" s="22">
        <f t="shared" si="92"/>
        <v>0</v>
      </c>
      <c r="F319" s="22"/>
      <c r="G319" s="23"/>
      <c r="H319" s="23"/>
      <c r="I319" s="23"/>
      <c r="J319" s="23"/>
      <c r="K319" s="23"/>
      <c r="L319" s="30"/>
    </row>
    <row r="320" spans="1:12" ht="23.25" customHeight="1" x14ac:dyDescent="0.3">
      <c r="A320" s="48" t="s">
        <v>55</v>
      </c>
      <c r="B320" s="49"/>
      <c r="C320" s="48" t="s">
        <v>137</v>
      </c>
      <c r="D320" s="4" t="s">
        <v>79</v>
      </c>
      <c r="E320" s="5">
        <f>SUM(F320:K320)</f>
        <v>208887</v>
      </c>
      <c r="F320" s="5">
        <f>SUM(F325,F330,F335,F340,F345,F350,F355,F360,F365)</f>
        <v>3866</v>
      </c>
      <c r="G320" s="6">
        <f t="shared" ref="G320:K324" si="102">SUM(G325,G330,G335,G340,G345,G350,G355,G360,G365)</f>
        <v>22618</v>
      </c>
      <c r="H320" s="6">
        <f t="shared" si="102"/>
        <v>53580</v>
      </c>
      <c r="I320" s="6">
        <f t="shared" si="102"/>
        <v>64095</v>
      </c>
      <c r="J320" s="6">
        <f t="shared" si="102"/>
        <v>45383</v>
      </c>
      <c r="K320" s="6">
        <f t="shared" si="102"/>
        <v>19345</v>
      </c>
      <c r="L320" s="37"/>
    </row>
    <row r="321" spans="1:12" ht="23.25" customHeight="1" x14ac:dyDescent="0.3">
      <c r="A321" s="48"/>
      <c r="B321" s="49"/>
      <c r="C321" s="48"/>
      <c r="D321" s="4" t="s">
        <v>62</v>
      </c>
      <c r="E321" s="5">
        <f t="shared" ref="E321:E324" si="103">SUM(F321:K321)</f>
        <v>43706</v>
      </c>
      <c r="F321" s="5">
        <f t="shared" ref="F321:F324" si="104">SUM(F326,F331,F336,F341,F346,F351,F356,F361,F366)</f>
        <v>1286</v>
      </c>
      <c r="G321" s="6">
        <f t="shared" si="102"/>
        <v>6164</v>
      </c>
      <c r="H321" s="6">
        <f t="shared" si="102"/>
        <v>8527</v>
      </c>
      <c r="I321" s="6">
        <f t="shared" si="102"/>
        <v>11108</v>
      </c>
      <c r="J321" s="6">
        <f t="shared" si="102"/>
        <v>11621</v>
      </c>
      <c r="K321" s="6">
        <f t="shared" si="102"/>
        <v>5000</v>
      </c>
      <c r="L321" s="37"/>
    </row>
    <row r="322" spans="1:12" ht="23.25" customHeight="1" x14ac:dyDescent="0.3">
      <c r="A322" s="48"/>
      <c r="B322" s="49"/>
      <c r="C322" s="48"/>
      <c r="D322" s="4" t="s">
        <v>63</v>
      </c>
      <c r="E322" s="5">
        <f t="shared" si="103"/>
        <v>11737</v>
      </c>
      <c r="F322" s="5">
        <f t="shared" si="104"/>
        <v>187</v>
      </c>
      <c r="G322" s="6">
        <f t="shared" si="102"/>
        <v>2262</v>
      </c>
      <c r="H322" s="6">
        <f t="shared" si="102"/>
        <v>2889</v>
      </c>
      <c r="I322" s="6">
        <f t="shared" si="102"/>
        <v>2490</v>
      </c>
      <c r="J322" s="6">
        <f t="shared" si="102"/>
        <v>2909</v>
      </c>
      <c r="K322" s="6">
        <f t="shared" si="102"/>
        <v>1000</v>
      </c>
      <c r="L322" s="37"/>
    </row>
    <row r="323" spans="1:12" ht="23.25" customHeight="1" x14ac:dyDescent="0.3">
      <c r="A323" s="48"/>
      <c r="B323" s="49"/>
      <c r="C323" s="48"/>
      <c r="D323" s="4" t="s">
        <v>87</v>
      </c>
      <c r="E323" s="5">
        <f t="shared" si="103"/>
        <v>28204</v>
      </c>
      <c r="F323" s="5">
        <f t="shared" si="104"/>
        <v>2393</v>
      </c>
      <c r="G323" s="6">
        <f t="shared" si="102"/>
        <v>4192</v>
      </c>
      <c r="H323" s="6">
        <f t="shared" si="102"/>
        <v>6924</v>
      </c>
      <c r="I323" s="6">
        <f t="shared" si="102"/>
        <v>5497</v>
      </c>
      <c r="J323" s="6">
        <f t="shared" si="102"/>
        <v>5853</v>
      </c>
      <c r="K323" s="6">
        <f t="shared" si="102"/>
        <v>3345</v>
      </c>
      <c r="L323" s="37"/>
    </row>
    <row r="324" spans="1:12" ht="23.25" customHeight="1" x14ac:dyDescent="0.3">
      <c r="A324" s="48"/>
      <c r="B324" s="49"/>
      <c r="C324" s="48"/>
      <c r="D324" s="4" t="s">
        <v>88</v>
      </c>
      <c r="E324" s="5">
        <f t="shared" si="103"/>
        <v>125240</v>
      </c>
      <c r="F324" s="5">
        <f t="shared" si="104"/>
        <v>0</v>
      </c>
      <c r="G324" s="6">
        <f t="shared" si="102"/>
        <v>10000</v>
      </c>
      <c r="H324" s="6">
        <f t="shared" si="102"/>
        <v>35240</v>
      </c>
      <c r="I324" s="6">
        <f t="shared" si="102"/>
        <v>45000</v>
      </c>
      <c r="J324" s="6">
        <f t="shared" si="102"/>
        <v>25000</v>
      </c>
      <c r="K324" s="6">
        <f t="shared" si="102"/>
        <v>10000</v>
      </c>
      <c r="L324" s="37"/>
    </row>
    <row r="325" spans="1:12" ht="23.25" customHeight="1" x14ac:dyDescent="0.3">
      <c r="A325" s="43"/>
      <c r="B325" s="44" t="s">
        <v>152</v>
      </c>
      <c r="C325" s="45" t="s">
        <v>153</v>
      </c>
      <c r="D325" s="4" t="s">
        <v>79</v>
      </c>
      <c r="E325" s="20">
        <f>SUM(F325:K325)</f>
        <v>7449</v>
      </c>
      <c r="F325" s="20">
        <f>SUM(F326:F329)</f>
        <v>3344</v>
      </c>
      <c r="G325" s="21">
        <f t="shared" ref="G325:K325" si="105">SUM(G326:G329)</f>
        <v>2600</v>
      </c>
      <c r="H325" s="21">
        <f t="shared" si="105"/>
        <v>1505</v>
      </c>
      <c r="I325" s="21">
        <f t="shared" si="105"/>
        <v>0</v>
      </c>
      <c r="J325" s="21">
        <f t="shared" si="105"/>
        <v>0</v>
      </c>
      <c r="K325" s="21">
        <f t="shared" si="105"/>
        <v>0</v>
      </c>
      <c r="L325" s="29"/>
    </row>
    <row r="326" spans="1:12" ht="23.25" customHeight="1" x14ac:dyDescent="0.3">
      <c r="A326" s="43"/>
      <c r="B326" s="44"/>
      <c r="C326" s="45"/>
      <c r="D326" s="4" t="s">
        <v>62</v>
      </c>
      <c r="E326" s="22">
        <f t="shared" ref="E326:E329" si="106">SUM(F326:K326)</f>
        <v>2757</v>
      </c>
      <c r="F326" s="22">
        <v>1125</v>
      </c>
      <c r="G326" s="23">
        <v>585</v>
      </c>
      <c r="H326" s="23">
        <v>1047</v>
      </c>
      <c r="I326" s="23"/>
      <c r="J326" s="23"/>
      <c r="K326" s="23"/>
      <c r="L326" s="30"/>
    </row>
    <row r="327" spans="1:12" ht="23.25" customHeight="1" x14ac:dyDescent="0.3">
      <c r="A327" s="43"/>
      <c r="B327" s="44"/>
      <c r="C327" s="45"/>
      <c r="D327" s="4" t="s">
        <v>63</v>
      </c>
      <c r="E327" s="22">
        <f t="shared" si="106"/>
        <v>1688</v>
      </c>
      <c r="F327" s="22">
        <v>26</v>
      </c>
      <c r="G327" s="23">
        <v>1523</v>
      </c>
      <c r="H327" s="23">
        <v>139</v>
      </c>
      <c r="I327" s="23"/>
      <c r="J327" s="23"/>
      <c r="K327" s="23"/>
      <c r="L327" s="30"/>
    </row>
    <row r="328" spans="1:12" ht="23.25" customHeight="1" x14ac:dyDescent="0.3">
      <c r="A328" s="43"/>
      <c r="B328" s="44"/>
      <c r="C328" s="45"/>
      <c r="D328" s="4" t="s">
        <v>87</v>
      </c>
      <c r="E328" s="22">
        <f t="shared" si="106"/>
        <v>3004</v>
      </c>
      <c r="F328" s="22">
        <v>2193</v>
      </c>
      <c r="G328" s="23">
        <v>492</v>
      </c>
      <c r="H328" s="23">
        <v>319</v>
      </c>
      <c r="I328" s="23"/>
      <c r="J328" s="23"/>
      <c r="K328" s="23"/>
      <c r="L328" s="30"/>
    </row>
    <row r="329" spans="1:12" ht="23.25" customHeight="1" x14ac:dyDescent="0.3">
      <c r="A329" s="43"/>
      <c r="B329" s="44"/>
      <c r="C329" s="45"/>
      <c r="D329" s="4" t="s">
        <v>88</v>
      </c>
      <c r="E329" s="22">
        <f t="shared" si="106"/>
        <v>0</v>
      </c>
      <c r="F329" s="22"/>
      <c r="G329" s="23"/>
      <c r="H329" s="23"/>
      <c r="I329" s="23"/>
      <c r="J329" s="23"/>
      <c r="K329" s="23"/>
      <c r="L329" s="30"/>
    </row>
    <row r="330" spans="1:12" ht="23.25" customHeight="1" x14ac:dyDescent="0.3">
      <c r="A330" s="43"/>
      <c r="B330" s="44" t="s">
        <v>56</v>
      </c>
      <c r="C330" s="45" t="s">
        <v>154</v>
      </c>
      <c r="D330" s="4" t="s">
        <v>79</v>
      </c>
      <c r="E330" s="20">
        <f t="shared" si="92"/>
        <v>8340</v>
      </c>
      <c r="F330" s="20"/>
      <c r="G330" s="21">
        <f t="shared" ref="G330:K330" si="107">SUM(G331:G334)</f>
        <v>3833</v>
      </c>
      <c r="H330" s="21">
        <f t="shared" si="107"/>
        <v>3333</v>
      </c>
      <c r="I330" s="21">
        <f t="shared" si="107"/>
        <v>1174</v>
      </c>
      <c r="J330" s="21">
        <f t="shared" si="107"/>
        <v>0</v>
      </c>
      <c r="K330" s="21">
        <f t="shared" si="107"/>
        <v>0</v>
      </c>
      <c r="L330" s="29"/>
    </row>
    <row r="331" spans="1:12" ht="23.25" customHeight="1" x14ac:dyDescent="0.3">
      <c r="A331" s="43"/>
      <c r="B331" s="44"/>
      <c r="C331" s="45"/>
      <c r="D331" s="4" t="s">
        <v>62</v>
      </c>
      <c r="E331" s="22">
        <f t="shared" si="92"/>
        <v>5000</v>
      </c>
      <c r="F331" s="22"/>
      <c r="G331" s="23">
        <v>2300</v>
      </c>
      <c r="H331" s="23">
        <v>2000</v>
      </c>
      <c r="I331" s="23">
        <v>700</v>
      </c>
      <c r="J331" s="23"/>
      <c r="K331" s="23"/>
      <c r="L331" s="30"/>
    </row>
    <row r="332" spans="1:12" ht="23.25" customHeight="1" x14ac:dyDescent="0.3">
      <c r="A332" s="43"/>
      <c r="B332" s="44"/>
      <c r="C332" s="45"/>
      <c r="D332" s="4" t="s">
        <v>63</v>
      </c>
      <c r="E332" s="22">
        <f t="shared" si="92"/>
        <v>1000</v>
      </c>
      <c r="F332" s="22"/>
      <c r="G332" s="23">
        <v>460</v>
      </c>
      <c r="H332" s="23">
        <v>400</v>
      </c>
      <c r="I332" s="23">
        <v>140</v>
      </c>
      <c r="J332" s="23"/>
      <c r="K332" s="23"/>
      <c r="L332" s="30"/>
    </row>
    <row r="333" spans="1:12" ht="23.25" customHeight="1" x14ac:dyDescent="0.3">
      <c r="A333" s="43"/>
      <c r="B333" s="44"/>
      <c r="C333" s="45"/>
      <c r="D333" s="4" t="s">
        <v>87</v>
      </c>
      <c r="E333" s="22">
        <f t="shared" si="92"/>
        <v>2340</v>
      </c>
      <c r="F333" s="22"/>
      <c r="G333" s="23">
        <v>1073</v>
      </c>
      <c r="H333" s="23">
        <v>933</v>
      </c>
      <c r="I333" s="23">
        <v>334</v>
      </c>
      <c r="J333" s="23"/>
      <c r="K333" s="23"/>
      <c r="L333" s="30"/>
    </row>
    <row r="334" spans="1:12" ht="23.25" customHeight="1" x14ac:dyDescent="0.3">
      <c r="A334" s="43"/>
      <c r="B334" s="44"/>
      <c r="C334" s="45"/>
      <c r="D334" s="4" t="s">
        <v>88</v>
      </c>
      <c r="E334" s="22">
        <f t="shared" si="92"/>
        <v>0</v>
      </c>
      <c r="F334" s="22"/>
      <c r="G334" s="23"/>
      <c r="H334" s="23"/>
      <c r="I334" s="23"/>
      <c r="J334" s="23"/>
      <c r="K334" s="23"/>
      <c r="L334" s="30"/>
    </row>
    <row r="335" spans="1:12" ht="23.25" customHeight="1" x14ac:dyDescent="0.3">
      <c r="A335" s="43"/>
      <c r="B335" s="44" t="s">
        <v>57</v>
      </c>
      <c r="C335" s="45" t="s">
        <v>155</v>
      </c>
      <c r="D335" s="4" t="s">
        <v>79</v>
      </c>
      <c r="E335" s="20">
        <f>SUM(F335:K335)</f>
        <v>12098</v>
      </c>
      <c r="F335" s="20">
        <f>SUM(F336:F339)</f>
        <v>322</v>
      </c>
      <c r="G335" s="21">
        <f t="shared" ref="G335:K335" si="108">SUM(G336:G339)</f>
        <v>558</v>
      </c>
      <c r="H335" s="21">
        <f t="shared" si="108"/>
        <v>3700</v>
      </c>
      <c r="I335" s="21">
        <f t="shared" si="108"/>
        <v>3700</v>
      </c>
      <c r="J335" s="21">
        <f t="shared" si="108"/>
        <v>3818</v>
      </c>
      <c r="K335" s="21">
        <f t="shared" si="108"/>
        <v>0</v>
      </c>
      <c r="L335" s="29"/>
    </row>
    <row r="336" spans="1:12" ht="23.25" customHeight="1" x14ac:dyDescent="0.3">
      <c r="A336" s="43"/>
      <c r="B336" s="44"/>
      <c r="C336" s="45"/>
      <c r="D336" s="4" t="s">
        <v>62</v>
      </c>
      <c r="E336" s="22">
        <f t="shared" ref="E336:E339" si="109">SUM(F336:K336)</f>
        <v>6049</v>
      </c>
      <c r="F336" s="22">
        <v>161</v>
      </c>
      <c r="G336" s="23">
        <v>279</v>
      </c>
      <c r="H336" s="23">
        <v>1850</v>
      </c>
      <c r="I336" s="23">
        <v>1850</v>
      </c>
      <c r="J336" s="23">
        <v>1909</v>
      </c>
      <c r="K336" s="23"/>
      <c r="L336" s="30"/>
    </row>
    <row r="337" spans="1:12" ht="23.25" customHeight="1" x14ac:dyDescent="0.3">
      <c r="A337" s="43"/>
      <c r="B337" s="44"/>
      <c r="C337" s="45"/>
      <c r="D337" s="4" t="s">
        <v>63</v>
      </c>
      <c r="E337" s="22">
        <f t="shared" si="109"/>
        <v>6049</v>
      </c>
      <c r="F337" s="22">
        <v>161</v>
      </c>
      <c r="G337" s="23">
        <v>279</v>
      </c>
      <c r="H337" s="23">
        <v>1850</v>
      </c>
      <c r="I337" s="23">
        <v>1850</v>
      </c>
      <c r="J337" s="23">
        <v>1909</v>
      </c>
      <c r="K337" s="23"/>
      <c r="L337" s="30"/>
    </row>
    <row r="338" spans="1:12" ht="23.25" customHeight="1" x14ac:dyDescent="0.3">
      <c r="A338" s="43"/>
      <c r="B338" s="44"/>
      <c r="C338" s="45"/>
      <c r="D338" s="4" t="s">
        <v>87</v>
      </c>
      <c r="E338" s="22">
        <f t="shared" si="109"/>
        <v>0</v>
      </c>
      <c r="F338" s="22"/>
      <c r="G338" s="23"/>
      <c r="H338" s="23"/>
      <c r="I338" s="23"/>
      <c r="J338" s="23"/>
      <c r="K338" s="23"/>
      <c r="L338" s="30"/>
    </row>
    <row r="339" spans="1:12" ht="23.25" customHeight="1" x14ac:dyDescent="0.3">
      <c r="A339" s="43"/>
      <c r="B339" s="44"/>
      <c r="C339" s="45"/>
      <c r="D339" s="4" t="s">
        <v>88</v>
      </c>
      <c r="E339" s="22">
        <f t="shared" si="109"/>
        <v>0</v>
      </c>
      <c r="F339" s="22"/>
      <c r="G339" s="23"/>
      <c r="H339" s="23"/>
      <c r="I339" s="23"/>
      <c r="J339" s="23"/>
      <c r="K339" s="23"/>
      <c r="L339" s="30"/>
    </row>
    <row r="340" spans="1:12" ht="23.25" customHeight="1" x14ac:dyDescent="0.3">
      <c r="A340" s="43"/>
      <c r="B340" s="44" t="s">
        <v>58</v>
      </c>
      <c r="C340" s="47" t="s">
        <v>156</v>
      </c>
      <c r="D340" s="4" t="s">
        <v>79</v>
      </c>
      <c r="E340" s="20">
        <f>SUM(F340:K340)</f>
        <v>3000</v>
      </c>
      <c r="F340" s="20">
        <f>SUM(F341:F344)</f>
        <v>200</v>
      </c>
      <c r="G340" s="38">
        <f t="shared" ref="G340:K340" si="110">SUM(G341:G344)</f>
        <v>200</v>
      </c>
      <c r="H340" s="38">
        <f t="shared" si="110"/>
        <v>1800</v>
      </c>
      <c r="I340" s="38">
        <f t="shared" si="110"/>
        <v>800</v>
      </c>
      <c r="J340" s="38">
        <f t="shared" si="110"/>
        <v>0</v>
      </c>
      <c r="K340" s="38">
        <f t="shared" si="110"/>
        <v>0</v>
      </c>
      <c r="L340" s="29"/>
    </row>
    <row r="341" spans="1:12" ht="23.25" customHeight="1" x14ac:dyDescent="0.3">
      <c r="A341" s="43"/>
      <c r="B341" s="44"/>
      <c r="C341" s="45"/>
      <c r="D341" s="4" t="s">
        <v>62</v>
      </c>
      <c r="E341" s="22">
        <f t="shared" ref="E341:E344" si="111">SUM(F341:K341)</f>
        <v>1000</v>
      </c>
      <c r="F341" s="22"/>
      <c r="G341" s="27"/>
      <c r="H341" s="27">
        <v>1000</v>
      </c>
      <c r="I341" s="27"/>
      <c r="J341" s="27"/>
      <c r="K341" s="27"/>
      <c r="L341" s="30"/>
    </row>
    <row r="342" spans="1:12" ht="23.25" customHeight="1" x14ac:dyDescent="0.3">
      <c r="A342" s="43"/>
      <c r="B342" s="44"/>
      <c r="C342" s="45"/>
      <c r="D342" s="4" t="s">
        <v>63</v>
      </c>
      <c r="E342" s="22">
        <f t="shared" si="111"/>
        <v>0</v>
      </c>
      <c r="F342" s="22"/>
      <c r="G342" s="27"/>
      <c r="H342" s="27"/>
      <c r="I342" s="27"/>
      <c r="J342" s="27"/>
      <c r="K342" s="27"/>
      <c r="L342" s="30"/>
    </row>
    <row r="343" spans="1:12" ht="23.25" customHeight="1" x14ac:dyDescent="0.3">
      <c r="A343" s="43"/>
      <c r="B343" s="44"/>
      <c r="C343" s="45"/>
      <c r="D343" s="4" t="s">
        <v>87</v>
      </c>
      <c r="E343" s="22">
        <f t="shared" si="111"/>
        <v>2000</v>
      </c>
      <c r="F343" s="22">
        <v>200</v>
      </c>
      <c r="G343" s="27">
        <v>200</v>
      </c>
      <c r="H343" s="27">
        <v>800</v>
      </c>
      <c r="I343" s="27">
        <v>800</v>
      </c>
      <c r="J343" s="27"/>
      <c r="K343" s="27"/>
      <c r="L343" s="30"/>
    </row>
    <row r="344" spans="1:12" ht="23.25" customHeight="1" x14ac:dyDescent="0.3">
      <c r="A344" s="43"/>
      <c r="B344" s="44"/>
      <c r="C344" s="45"/>
      <c r="D344" s="4" t="s">
        <v>88</v>
      </c>
      <c r="E344" s="22">
        <f t="shared" si="111"/>
        <v>0</v>
      </c>
      <c r="F344" s="22"/>
      <c r="G344" s="27"/>
      <c r="H344" s="27"/>
      <c r="I344" s="27"/>
      <c r="J344" s="27"/>
      <c r="K344" s="27"/>
      <c r="L344" s="30"/>
    </row>
    <row r="345" spans="1:12" ht="23.25" customHeight="1" x14ac:dyDescent="0.3">
      <c r="A345" s="43"/>
      <c r="B345" s="44" t="s">
        <v>59</v>
      </c>
      <c r="C345" s="45" t="s">
        <v>65</v>
      </c>
      <c r="D345" s="4" t="s">
        <v>79</v>
      </c>
      <c r="E345" s="20">
        <f t="shared" si="92"/>
        <v>1900</v>
      </c>
      <c r="F345" s="20"/>
      <c r="G345" s="21">
        <f t="shared" ref="G345:K345" si="112">SUM(G346:G349)</f>
        <v>0</v>
      </c>
      <c r="H345" s="21">
        <f t="shared" si="112"/>
        <v>100</v>
      </c>
      <c r="I345" s="21">
        <f t="shared" si="112"/>
        <v>900</v>
      </c>
      <c r="J345" s="21">
        <f t="shared" si="112"/>
        <v>900</v>
      </c>
      <c r="K345" s="21">
        <f t="shared" si="112"/>
        <v>0</v>
      </c>
      <c r="L345" s="29"/>
    </row>
    <row r="346" spans="1:12" ht="23.25" customHeight="1" x14ac:dyDescent="0.3">
      <c r="A346" s="43"/>
      <c r="B346" s="44"/>
      <c r="C346" s="45"/>
      <c r="D346" s="4" t="s">
        <v>62</v>
      </c>
      <c r="E346" s="22">
        <f t="shared" si="92"/>
        <v>1000</v>
      </c>
      <c r="F346" s="22"/>
      <c r="G346" s="23"/>
      <c r="H346" s="23"/>
      <c r="I346" s="23">
        <v>500</v>
      </c>
      <c r="J346" s="23">
        <v>500</v>
      </c>
      <c r="K346" s="23"/>
      <c r="L346" s="30"/>
    </row>
    <row r="347" spans="1:12" ht="23.25" customHeight="1" x14ac:dyDescent="0.3">
      <c r="A347" s="43"/>
      <c r="B347" s="44"/>
      <c r="C347" s="45"/>
      <c r="D347" s="4" t="s">
        <v>63</v>
      </c>
      <c r="E347" s="22">
        <f t="shared" si="92"/>
        <v>0</v>
      </c>
      <c r="F347" s="22"/>
      <c r="G347" s="23"/>
      <c r="H347" s="23"/>
      <c r="I347" s="23"/>
      <c r="J347" s="23"/>
      <c r="K347" s="23"/>
      <c r="L347" s="30"/>
    </row>
    <row r="348" spans="1:12" ht="23.25" customHeight="1" x14ac:dyDescent="0.3">
      <c r="A348" s="43"/>
      <c r="B348" s="44"/>
      <c r="C348" s="45"/>
      <c r="D348" s="4" t="s">
        <v>87</v>
      </c>
      <c r="E348" s="22">
        <f t="shared" si="92"/>
        <v>900</v>
      </c>
      <c r="F348" s="22"/>
      <c r="G348" s="23"/>
      <c r="H348" s="23">
        <v>100</v>
      </c>
      <c r="I348" s="23">
        <v>400</v>
      </c>
      <c r="J348" s="23">
        <v>400</v>
      </c>
      <c r="K348" s="23"/>
      <c r="L348" s="30"/>
    </row>
    <row r="349" spans="1:12" ht="23.25" customHeight="1" x14ac:dyDescent="0.3">
      <c r="A349" s="43"/>
      <c r="B349" s="44"/>
      <c r="C349" s="45"/>
      <c r="D349" s="4" t="s">
        <v>88</v>
      </c>
      <c r="E349" s="22">
        <f t="shared" si="92"/>
        <v>0</v>
      </c>
      <c r="F349" s="22"/>
      <c r="G349" s="23"/>
      <c r="H349" s="23"/>
      <c r="I349" s="23"/>
      <c r="J349" s="23"/>
      <c r="K349" s="23"/>
      <c r="L349" s="30"/>
    </row>
    <row r="350" spans="1:12" ht="23.25" customHeight="1" x14ac:dyDescent="0.3">
      <c r="A350" s="43"/>
      <c r="B350" s="44" t="s">
        <v>60</v>
      </c>
      <c r="C350" s="45" t="s">
        <v>157</v>
      </c>
      <c r="D350" s="4" t="s">
        <v>79</v>
      </c>
      <c r="E350" s="20">
        <f t="shared" si="92"/>
        <v>39670</v>
      </c>
      <c r="F350" s="20"/>
      <c r="G350" s="21">
        <f t="shared" ref="G350:K350" si="113">SUM(G351:G354)</f>
        <v>4887</v>
      </c>
      <c r="H350" s="21">
        <f t="shared" si="113"/>
        <v>4352</v>
      </c>
      <c r="I350" s="21">
        <f t="shared" si="113"/>
        <v>10821</v>
      </c>
      <c r="J350" s="21">
        <f t="shared" si="113"/>
        <v>12465</v>
      </c>
      <c r="K350" s="21">
        <f t="shared" si="113"/>
        <v>7145</v>
      </c>
      <c r="L350" s="29"/>
    </row>
    <row r="351" spans="1:12" ht="23.25" customHeight="1" x14ac:dyDescent="0.3">
      <c r="A351" s="43"/>
      <c r="B351" s="44"/>
      <c r="C351" s="45"/>
      <c r="D351" s="4" t="s">
        <v>62</v>
      </c>
      <c r="E351" s="10">
        <f t="shared" si="92"/>
        <v>27770</v>
      </c>
      <c r="F351" s="10"/>
      <c r="G351" s="9">
        <v>3000</v>
      </c>
      <c r="H351" s="9">
        <v>2500</v>
      </c>
      <c r="I351" s="9">
        <v>8058</v>
      </c>
      <c r="J351" s="9">
        <v>9212</v>
      </c>
      <c r="K351" s="9">
        <v>5000</v>
      </c>
      <c r="L351" s="19"/>
    </row>
    <row r="352" spans="1:12" ht="23.25" customHeight="1" x14ac:dyDescent="0.3">
      <c r="A352" s="43"/>
      <c r="B352" s="44"/>
      <c r="C352" s="45"/>
      <c r="D352" s="4" t="s">
        <v>63</v>
      </c>
      <c r="E352" s="10">
        <f t="shared" si="92"/>
        <v>0</v>
      </c>
      <c r="F352" s="10"/>
      <c r="G352" s="9"/>
      <c r="H352" s="9"/>
      <c r="I352" s="9"/>
      <c r="J352" s="9"/>
      <c r="K352" s="9"/>
      <c r="L352" s="19"/>
    </row>
    <row r="353" spans="1:12" ht="23.25" customHeight="1" x14ac:dyDescent="0.3">
      <c r="A353" s="43"/>
      <c r="B353" s="44"/>
      <c r="C353" s="45"/>
      <c r="D353" s="4" t="s">
        <v>87</v>
      </c>
      <c r="E353" s="10">
        <f t="shared" ref="E353:E369" si="114">SUM(G353:K353)</f>
        <v>11900</v>
      </c>
      <c r="F353" s="10"/>
      <c r="G353" s="9">
        <v>1887</v>
      </c>
      <c r="H353" s="9">
        <v>1852</v>
      </c>
      <c r="I353" s="9">
        <v>2763</v>
      </c>
      <c r="J353" s="9">
        <v>3253</v>
      </c>
      <c r="K353" s="9">
        <v>2145</v>
      </c>
      <c r="L353" s="19"/>
    </row>
    <row r="354" spans="1:12" ht="23.25" customHeight="1" x14ac:dyDescent="0.3">
      <c r="A354" s="43"/>
      <c r="B354" s="44"/>
      <c r="C354" s="45"/>
      <c r="D354" s="4" t="s">
        <v>88</v>
      </c>
      <c r="E354" s="10">
        <f t="shared" si="114"/>
        <v>0</v>
      </c>
      <c r="F354" s="10"/>
      <c r="G354" s="9"/>
      <c r="H354" s="9"/>
      <c r="I354" s="9"/>
      <c r="J354" s="9"/>
      <c r="K354" s="9"/>
      <c r="L354" s="19"/>
    </row>
    <row r="355" spans="1:12" ht="23.25" customHeight="1" x14ac:dyDescent="0.3">
      <c r="A355" s="43"/>
      <c r="B355" s="44" t="s">
        <v>61</v>
      </c>
      <c r="C355" s="45" t="s">
        <v>158</v>
      </c>
      <c r="D355" s="4" t="s">
        <v>79</v>
      </c>
      <c r="E355" s="20">
        <f t="shared" si="114"/>
        <v>131500</v>
      </c>
      <c r="F355" s="20"/>
      <c r="G355" s="21">
        <f t="shared" ref="G355:K355" si="115">SUM(G356:G359)</f>
        <v>10000</v>
      </c>
      <c r="H355" s="21">
        <f t="shared" si="115"/>
        <v>37500</v>
      </c>
      <c r="I355" s="21">
        <f t="shared" si="115"/>
        <v>46000</v>
      </c>
      <c r="J355" s="21">
        <f t="shared" si="115"/>
        <v>27000</v>
      </c>
      <c r="K355" s="21">
        <f t="shared" si="115"/>
        <v>11000</v>
      </c>
      <c r="L355" s="29"/>
    </row>
    <row r="356" spans="1:12" ht="23.25" customHeight="1" x14ac:dyDescent="0.3">
      <c r="A356" s="43"/>
      <c r="B356" s="44"/>
      <c r="C356" s="45"/>
      <c r="D356" s="4" t="s">
        <v>62</v>
      </c>
      <c r="E356" s="22">
        <f t="shared" si="114"/>
        <v>0</v>
      </c>
      <c r="F356" s="22"/>
      <c r="G356" s="27"/>
      <c r="H356" s="27"/>
      <c r="I356" s="27"/>
      <c r="J356" s="27"/>
      <c r="K356" s="27"/>
      <c r="L356" s="30"/>
    </row>
    <row r="357" spans="1:12" ht="23.25" customHeight="1" x14ac:dyDescent="0.3">
      <c r="A357" s="43"/>
      <c r="B357" s="44"/>
      <c r="C357" s="45"/>
      <c r="D357" s="4" t="s">
        <v>63</v>
      </c>
      <c r="E357" s="22">
        <f t="shared" si="114"/>
        <v>0</v>
      </c>
      <c r="F357" s="22"/>
      <c r="G357" s="27"/>
      <c r="H357" s="27"/>
      <c r="I357" s="27"/>
      <c r="J357" s="27"/>
      <c r="K357" s="27"/>
      <c r="L357" s="30"/>
    </row>
    <row r="358" spans="1:12" ht="23.25" customHeight="1" x14ac:dyDescent="0.3">
      <c r="A358" s="43"/>
      <c r="B358" s="44"/>
      <c r="C358" s="45"/>
      <c r="D358" s="4" t="s">
        <v>87</v>
      </c>
      <c r="E358" s="22">
        <f t="shared" si="114"/>
        <v>6500</v>
      </c>
      <c r="F358" s="22"/>
      <c r="G358" s="27"/>
      <c r="H358" s="27">
        <v>2500</v>
      </c>
      <c r="I358" s="27">
        <v>1000</v>
      </c>
      <c r="J358" s="27">
        <v>2000</v>
      </c>
      <c r="K358" s="27">
        <v>1000</v>
      </c>
      <c r="L358" s="30"/>
    </row>
    <row r="359" spans="1:12" ht="23.25" customHeight="1" x14ac:dyDescent="0.3">
      <c r="A359" s="43"/>
      <c r="B359" s="44"/>
      <c r="C359" s="45"/>
      <c r="D359" s="4" t="s">
        <v>88</v>
      </c>
      <c r="E359" s="22">
        <f t="shared" si="114"/>
        <v>125000</v>
      </c>
      <c r="F359" s="22"/>
      <c r="G359" s="27">
        <v>10000</v>
      </c>
      <c r="H359" s="27">
        <v>35000</v>
      </c>
      <c r="I359" s="27">
        <v>45000</v>
      </c>
      <c r="J359" s="27">
        <v>25000</v>
      </c>
      <c r="K359" s="27">
        <v>10000</v>
      </c>
      <c r="L359" s="30"/>
    </row>
    <row r="360" spans="1:12" ht="23.25" customHeight="1" x14ac:dyDescent="0.3">
      <c r="A360" s="43"/>
      <c r="B360" s="44" t="s">
        <v>73</v>
      </c>
      <c r="C360" s="45" t="s">
        <v>159</v>
      </c>
      <c r="D360" s="4" t="s">
        <v>79</v>
      </c>
      <c r="E360" s="20">
        <f t="shared" si="114"/>
        <v>3000</v>
      </c>
      <c r="F360" s="20"/>
      <c r="G360" s="21">
        <f t="shared" ref="G360:K360" si="116">SUM(G361:G364)</f>
        <v>0</v>
      </c>
      <c r="H360" s="21">
        <f t="shared" si="116"/>
        <v>500</v>
      </c>
      <c r="I360" s="21">
        <f t="shared" si="116"/>
        <v>500</v>
      </c>
      <c r="J360" s="21">
        <f t="shared" si="116"/>
        <v>1000</v>
      </c>
      <c r="K360" s="21">
        <f t="shared" si="116"/>
        <v>1000</v>
      </c>
      <c r="L360" s="29"/>
    </row>
    <row r="361" spans="1:12" ht="23.25" customHeight="1" x14ac:dyDescent="0.3">
      <c r="A361" s="43"/>
      <c r="B361" s="44"/>
      <c r="C361" s="45"/>
      <c r="D361" s="4" t="s">
        <v>62</v>
      </c>
      <c r="E361" s="22">
        <f t="shared" si="114"/>
        <v>0</v>
      </c>
      <c r="F361" s="22"/>
      <c r="G361" s="23"/>
      <c r="H361" s="23"/>
      <c r="I361" s="23"/>
      <c r="J361" s="23"/>
      <c r="K361" s="23"/>
      <c r="L361" s="30"/>
    </row>
    <row r="362" spans="1:12" ht="23.25" customHeight="1" x14ac:dyDescent="0.3">
      <c r="A362" s="43"/>
      <c r="B362" s="44"/>
      <c r="C362" s="45"/>
      <c r="D362" s="4" t="s">
        <v>63</v>
      </c>
      <c r="E362" s="22">
        <f t="shared" si="114"/>
        <v>3000</v>
      </c>
      <c r="F362" s="22"/>
      <c r="G362" s="23"/>
      <c r="H362" s="23">
        <v>500</v>
      </c>
      <c r="I362" s="23">
        <v>500</v>
      </c>
      <c r="J362" s="23">
        <v>1000</v>
      </c>
      <c r="K362" s="23">
        <v>1000</v>
      </c>
      <c r="L362" s="30"/>
    </row>
    <row r="363" spans="1:12" ht="23.25" customHeight="1" x14ac:dyDescent="0.3">
      <c r="A363" s="43"/>
      <c r="B363" s="44"/>
      <c r="C363" s="45"/>
      <c r="D363" s="4" t="s">
        <v>87</v>
      </c>
      <c r="E363" s="22">
        <f t="shared" si="114"/>
        <v>0</v>
      </c>
      <c r="F363" s="22"/>
      <c r="G363" s="23"/>
      <c r="H363" s="23"/>
      <c r="I363" s="23"/>
      <c r="J363" s="23"/>
      <c r="K363" s="23"/>
      <c r="L363" s="30"/>
    </row>
    <row r="364" spans="1:12" ht="23.25" customHeight="1" x14ac:dyDescent="0.3">
      <c r="A364" s="43"/>
      <c r="B364" s="44"/>
      <c r="C364" s="45"/>
      <c r="D364" s="4" t="s">
        <v>88</v>
      </c>
      <c r="E364" s="22">
        <f t="shared" si="114"/>
        <v>0</v>
      </c>
      <c r="F364" s="22"/>
      <c r="G364" s="23"/>
      <c r="H364" s="23"/>
      <c r="I364" s="23"/>
      <c r="J364" s="23"/>
      <c r="K364" s="23"/>
      <c r="L364" s="30"/>
    </row>
    <row r="365" spans="1:12" ht="23.25" customHeight="1" x14ac:dyDescent="0.3">
      <c r="A365" s="43"/>
      <c r="B365" s="44" t="s">
        <v>74</v>
      </c>
      <c r="C365" s="45" t="s">
        <v>160</v>
      </c>
      <c r="D365" s="4" t="s">
        <v>79</v>
      </c>
      <c r="E365" s="20">
        <f t="shared" si="114"/>
        <v>1930</v>
      </c>
      <c r="F365" s="20"/>
      <c r="G365" s="21">
        <f t="shared" ref="G365:K365" si="117">SUM(G366:G369)</f>
        <v>540</v>
      </c>
      <c r="H365" s="21">
        <f t="shared" si="117"/>
        <v>790</v>
      </c>
      <c r="I365" s="21">
        <f t="shared" si="117"/>
        <v>200</v>
      </c>
      <c r="J365" s="21">
        <f t="shared" si="117"/>
        <v>200</v>
      </c>
      <c r="K365" s="21">
        <f t="shared" si="117"/>
        <v>200</v>
      </c>
      <c r="L365" s="29"/>
    </row>
    <row r="366" spans="1:12" ht="23.25" customHeight="1" x14ac:dyDescent="0.3">
      <c r="A366" s="43"/>
      <c r="B366" s="44"/>
      <c r="C366" s="45"/>
      <c r="D366" s="4" t="s">
        <v>62</v>
      </c>
      <c r="E366" s="22">
        <f t="shared" si="114"/>
        <v>130</v>
      </c>
      <c r="F366" s="22"/>
      <c r="G366" s="23"/>
      <c r="H366" s="23">
        <v>130</v>
      </c>
      <c r="I366" s="23"/>
      <c r="J366" s="23"/>
      <c r="K366" s="23"/>
      <c r="L366" s="30"/>
    </row>
    <row r="367" spans="1:12" ht="23.25" customHeight="1" x14ac:dyDescent="0.3">
      <c r="A367" s="43"/>
      <c r="B367" s="44"/>
      <c r="C367" s="45"/>
      <c r="D367" s="4" t="s">
        <v>63</v>
      </c>
      <c r="E367" s="22">
        <f t="shared" si="114"/>
        <v>0</v>
      </c>
      <c r="F367" s="22"/>
      <c r="G367" s="23"/>
      <c r="H367" s="23"/>
      <c r="I367" s="23"/>
      <c r="J367" s="23"/>
      <c r="K367" s="23"/>
      <c r="L367" s="30"/>
    </row>
    <row r="368" spans="1:12" ht="23.25" customHeight="1" x14ac:dyDescent="0.3">
      <c r="A368" s="43"/>
      <c r="B368" s="44"/>
      <c r="C368" s="45"/>
      <c r="D368" s="4" t="s">
        <v>87</v>
      </c>
      <c r="E368" s="22">
        <f t="shared" si="114"/>
        <v>1560</v>
      </c>
      <c r="F368" s="22"/>
      <c r="G368" s="23">
        <v>540</v>
      </c>
      <c r="H368" s="23">
        <v>420</v>
      </c>
      <c r="I368" s="23">
        <v>200</v>
      </c>
      <c r="J368" s="23">
        <v>200</v>
      </c>
      <c r="K368" s="23">
        <v>200</v>
      </c>
      <c r="L368" s="30"/>
    </row>
    <row r="369" spans="1:12" ht="23.25" customHeight="1" x14ac:dyDescent="0.3">
      <c r="A369" s="43"/>
      <c r="B369" s="44"/>
      <c r="C369" s="45"/>
      <c r="D369" s="4" t="s">
        <v>88</v>
      </c>
      <c r="E369" s="22">
        <f t="shared" si="114"/>
        <v>240</v>
      </c>
      <c r="F369" s="22"/>
      <c r="G369" s="23"/>
      <c r="H369" s="23">
        <v>240</v>
      </c>
      <c r="I369" s="23"/>
      <c r="J369" s="23"/>
      <c r="K369" s="23"/>
      <c r="L369" s="30"/>
    </row>
  </sheetData>
  <mergeCells count="228">
    <mergeCell ref="A5:A9"/>
    <mergeCell ref="B5:B9"/>
    <mergeCell ref="C5:C9"/>
    <mergeCell ref="A10:A14"/>
    <mergeCell ref="B10:B14"/>
    <mergeCell ref="C10:C14"/>
    <mergeCell ref="A3:A4"/>
    <mergeCell ref="B3:B4"/>
    <mergeCell ref="C3:C4"/>
    <mergeCell ref="D3:D4"/>
    <mergeCell ref="E3:E4"/>
    <mergeCell ref="G3:K3"/>
    <mergeCell ref="A1:L1"/>
    <mergeCell ref="A25:A29"/>
    <mergeCell ref="B25:B29"/>
    <mergeCell ref="C25:C29"/>
    <mergeCell ref="A30:A34"/>
    <mergeCell ref="B30:B34"/>
    <mergeCell ref="C30:C34"/>
    <mergeCell ref="A15:A19"/>
    <mergeCell ref="B15:B19"/>
    <mergeCell ref="C15:C19"/>
    <mergeCell ref="A20:A24"/>
    <mergeCell ref="B20:B24"/>
    <mergeCell ref="C20:C24"/>
    <mergeCell ref="A45:A49"/>
    <mergeCell ref="B45:B49"/>
    <mergeCell ref="C45:C49"/>
    <mergeCell ref="A50:A54"/>
    <mergeCell ref="B50:B54"/>
    <mergeCell ref="C50:C54"/>
    <mergeCell ref="A35:A39"/>
    <mergeCell ref="B35:B39"/>
    <mergeCell ref="C35:C39"/>
    <mergeCell ref="A40:A44"/>
    <mergeCell ref="B40:B44"/>
    <mergeCell ref="C40:C44"/>
    <mergeCell ref="A65:A69"/>
    <mergeCell ref="B65:B69"/>
    <mergeCell ref="C65:C69"/>
    <mergeCell ref="A70:A74"/>
    <mergeCell ref="B70:B74"/>
    <mergeCell ref="C70:C74"/>
    <mergeCell ref="A55:A59"/>
    <mergeCell ref="B55:B59"/>
    <mergeCell ref="C55:C59"/>
    <mergeCell ref="A60:A64"/>
    <mergeCell ref="B60:B64"/>
    <mergeCell ref="C60:C64"/>
    <mergeCell ref="A85:A89"/>
    <mergeCell ref="B85:B89"/>
    <mergeCell ref="C85:C89"/>
    <mergeCell ref="A90:A94"/>
    <mergeCell ref="B90:B94"/>
    <mergeCell ref="C90:C94"/>
    <mergeCell ref="A75:A79"/>
    <mergeCell ref="B75:B79"/>
    <mergeCell ref="C75:C79"/>
    <mergeCell ref="A80:A84"/>
    <mergeCell ref="B80:B84"/>
    <mergeCell ref="C80:C84"/>
    <mergeCell ref="A105:A109"/>
    <mergeCell ref="B105:B109"/>
    <mergeCell ref="C105:C109"/>
    <mergeCell ref="A110:A114"/>
    <mergeCell ref="B110:B114"/>
    <mergeCell ref="C110:C114"/>
    <mergeCell ref="A95:A99"/>
    <mergeCell ref="B95:B99"/>
    <mergeCell ref="C95:C99"/>
    <mergeCell ref="A100:A104"/>
    <mergeCell ref="B100:B104"/>
    <mergeCell ref="C100:C104"/>
    <mergeCell ref="A125:A129"/>
    <mergeCell ref="B125:B129"/>
    <mergeCell ref="C125:C129"/>
    <mergeCell ref="A130:A134"/>
    <mergeCell ref="B130:B134"/>
    <mergeCell ref="C130:C134"/>
    <mergeCell ref="A115:A119"/>
    <mergeCell ref="B115:B119"/>
    <mergeCell ref="C115:C119"/>
    <mergeCell ref="A120:A124"/>
    <mergeCell ref="B120:B124"/>
    <mergeCell ref="C120:C124"/>
    <mergeCell ref="A145:A149"/>
    <mergeCell ref="B145:B149"/>
    <mergeCell ref="C145:C149"/>
    <mergeCell ref="A150:A154"/>
    <mergeCell ref="B150:B154"/>
    <mergeCell ref="C150:C154"/>
    <mergeCell ref="A135:A139"/>
    <mergeCell ref="B135:B139"/>
    <mergeCell ref="C135:C139"/>
    <mergeCell ref="A140:A144"/>
    <mergeCell ref="B140:B144"/>
    <mergeCell ref="C140:C144"/>
    <mergeCell ref="A165:A169"/>
    <mergeCell ref="B165:B169"/>
    <mergeCell ref="C165:C169"/>
    <mergeCell ref="A170:A174"/>
    <mergeCell ref="B170:B174"/>
    <mergeCell ref="C170:C174"/>
    <mergeCell ref="A155:A159"/>
    <mergeCell ref="B155:B159"/>
    <mergeCell ref="C155:C159"/>
    <mergeCell ref="A160:A164"/>
    <mergeCell ref="B160:B164"/>
    <mergeCell ref="C160:C164"/>
    <mergeCell ref="A185:A189"/>
    <mergeCell ref="B185:B189"/>
    <mergeCell ref="C185:C189"/>
    <mergeCell ref="A190:A194"/>
    <mergeCell ref="B190:B194"/>
    <mergeCell ref="C190:C194"/>
    <mergeCell ref="A175:A179"/>
    <mergeCell ref="B175:B179"/>
    <mergeCell ref="C175:C179"/>
    <mergeCell ref="A180:A184"/>
    <mergeCell ref="B180:B184"/>
    <mergeCell ref="C180:C184"/>
    <mergeCell ref="A205:A209"/>
    <mergeCell ref="B205:B209"/>
    <mergeCell ref="C205:C209"/>
    <mergeCell ref="A210:A214"/>
    <mergeCell ref="B210:B214"/>
    <mergeCell ref="C210:C214"/>
    <mergeCell ref="A195:A199"/>
    <mergeCell ref="B195:B199"/>
    <mergeCell ref="C195:C199"/>
    <mergeCell ref="A200:A204"/>
    <mergeCell ref="B200:B204"/>
    <mergeCell ref="C200:C204"/>
    <mergeCell ref="A225:A229"/>
    <mergeCell ref="B225:B229"/>
    <mergeCell ref="C225:C229"/>
    <mergeCell ref="A230:A234"/>
    <mergeCell ref="B230:B234"/>
    <mergeCell ref="C230:C234"/>
    <mergeCell ref="A215:A219"/>
    <mergeCell ref="B215:B219"/>
    <mergeCell ref="C215:C219"/>
    <mergeCell ref="A220:A224"/>
    <mergeCell ref="B220:B224"/>
    <mergeCell ref="C220:C224"/>
    <mergeCell ref="A245:A249"/>
    <mergeCell ref="B245:B249"/>
    <mergeCell ref="C245:C249"/>
    <mergeCell ref="A250:A254"/>
    <mergeCell ref="B250:B254"/>
    <mergeCell ref="C250:C254"/>
    <mergeCell ref="A235:A239"/>
    <mergeCell ref="B235:B239"/>
    <mergeCell ref="C235:C239"/>
    <mergeCell ref="A240:A244"/>
    <mergeCell ref="B240:B244"/>
    <mergeCell ref="C240:C244"/>
    <mergeCell ref="A265:A269"/>
    <mergeCell ref="B265:B269"/>
    <mergeCell ref="C265:C269"/>
    <mergeCell ref="A270:A274"/>
    <mergeCell ref="B270:B274"/>
    <mergeCell ref="C270:C274"/>
    <mergeCell ref="A255:A259"/>
    <mergeCell ref="B255:B259"/>
    <mergeCell ref="C255:C259"/>
    <mergeCell ref="A260:A264"/>
    <mergeCell ref="B260:B264"/>
    <mergeCell ref="C260:C264"/>
    <mergeCell ref="A285:A289"/>
    <mergeCell ref="B285:B289"/>
    <mergeCell ref="C285:C289"/>
    <mergeCell ref="A290:A294"/>
    <mergeCell ref="B290:B294"/>
    <mergeCell ref="C290:C294"/>
    <mergeCell ref="A275:A279"/>
    <mergeCell ref="B275:B279"/>
    <mergeCell ref="C275:C279"/>
    <mergeCell ref="A280:A284"/>
    <mergeCell ref="B280:B284"/>
    <mergeCell ref="C280:C284"/>
    <mergeCell ref="A305:A309"/>
    <mergeCell ref="B305:B309"/>
    <mergeCell ref="C305:C309"/>
    <mergeCell ref="A310:A314"/>
    <mergeCell ref="B310:B314"/>
    <mergeCell ref="C310:C314"/>
    <mergeCell ref="A295:A299"/>
    <mergeCell ref="B295:B299"/>
    <mergeCell ref="C295:C299"/>
    <mergeCell ref="A300:A304"/>
    <mergeCell ref="B300:B304"/>
    <mergeCell ref="C300:C304"/>
    <mergeCell ref="B325:B329"/>
    <mergeCell ref="C325:C329"/>
    <mergeCell ref="A330:A334"/>
    <mergeCell ref="B330:B334"/>
    <mergeCell ref="C330:C334"/>
    <mergeCell ref="A315:A319"/>
    <mergeCell ref="B315:B319"/>
    <mergeCell ref="C315:C319"/>
    <mergeCell ref="A320:A324"/>
    <mergeCell ref="B320:B324"/>
    <mergeCell ref="C320:C324"/>
    <mergeCell ref="A365:A369"/>
    <mergeCell ref="B365:B369"/>
    <mergeCell ref="C365:C369"/>
    <mergeCell ref="F3:F4"/>
    <mergeCell ref="L3:L4"/>
    <mergeCell ref="A355:A359"/>
    <mergeCell ref="B355:B359"/>
    <mergeCell ref="C355:C359"/>
    <mergeCell ref="A360:A364"/>
    <mergeCell ref="B360:B364"/>
    <mergeCell ref="C360:C364"/>
    <mergeCell ref="A345:A349"/>
    <mergeCell ref="B345:B349"/>
    <mergeCell ref="C345:C349"/>
    <mergeCell ref="A350:A354"/>
    <mergeCell ref="B350:B354"/>
    <mergeCell ref="C350:C354"/>
    <mergeCell ref="A335:A339"/>
    <mergeCell ref="B335:B339"/>
    <mergeCell ref="C335:C339"/>
    <mergeCell ref="A340:A344"/>
    <mergeCell ref="B340:B344"/>
    <mergeCell ref="C340:C344"/>
    <mergeCell ref="A325:A3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20190215재원투자-정본-백만원-임기전후포함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WnF</dc:creator>
  <cp:lastModifiedBy>WnF</cp:lastModifiedBy>
  <cp:lastPrinted>2018-10-04T05:31:06Z</cp:lastPrinted>
  <dcterms:created xsi:type="dcterms:W3CDTF">2018-09-17T10:51:38Z</dcterms:created>
  <dcterms:modified xsi:type="dcterms:W3CDTF">2019-02-15T08:58:48Z</dcterms:modified>
</cp:coreProperties>
</file>