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남명희(성과관리)\군수공약사업(매니페스토)\2023\홈페이지용\2023\홈페이지 수정(23.12.31.)\"/>
    </mc:Choice>
  </mc:AlternateContent>
  <bookViews>
    <workbookView xWindow="0" yWindow="0" windowWidth="28800" windowHeight="11850"/>
  </bookViews>
  <sheets>
    <sheet name="공약별 재정(연차별투자)" sheetId="3" r:id="rId1"/>
    <sheet name="Sheet1" sheetId="4" r:id="rId2"/>
  </sheets>
  <definedNames>
    <definedName name="_xlnm._FilterDatabase" localSheetId="0" hidden="1">'공약별 재정(연차별투자)'!$A$9:$W$353</definedName>
    <definedName name="_xlnm.Print_Area" localSheetId="0">'공약별 재정(연차별투자)'!$A$1:$V$353</definedName>
    <definedName name="_xlnm.Print_Titles" localSheetId="0">'공약별 재정(연차별투자)'!$2:$4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1" i="3" l="1"/>
  <c r="R91" i="3"/>
  <c r="P91" i="3"/>
  <c r="I9" i="3"/>
  <c r="J9" i="3"/>
  <c r="K9" i="3"/>
  <c r="L9" i="3"/>
  <c r="M9" i="3"/>
  <c r="H9" i="3"/>
  <c r="F9" i="3"/>
  <c r="R8" i="3" l="1"/>
  <c r="Q8" i="3"/>
  <c r="P8" i="3"/>
  <c r="F278" i="3"/>
  <c r="F277" i="3"/>
  <c r="F276" i="3"/>
  <c r="F275" i="3"/>
  <c r="L274" i="3"/>
  <c r="K274" i="3"/>
  <c r="J274" i="3"/>
  <c r="I274" i="3"/>
  <c r="H274" i="3"/>
  <c r="F140" i="3"/>
  <c r="F139" i="3"/>
  <c r="F138" i="3"/>
  <c r="F137" i="3"/>
  <c r="M136" i="3"/>
  <c r="L136" i="3"/>
  <c r="K136" i="3"/>
  <c r="J136" i="3"/>
  <c r="I136" i="3"/>
  <c r="H136" i="3"/>
  <c r="G136" i="3"/>
  <c r="F274" i="3" l="1"/>
  <c r="F136" i="3"/>
  <c r="S8" i="3" l="1"/>
  <c r="T8" i="3"/>
  <c r="Q314" i="3"/>
  <c r="R314" i="3"/>
  <c r="P314" i="3"/>
  <c r="N113" i="3"/>
  <c r="N114" i="3"/>
  <c r="N115" i="3"/>
  <c r="N112" i="3"/>
  <c r="Q111" i="3"/>
  <c r="R111" i="3"/>
  <c r="S111" i="3"/>
  <c r="T111" i="3"/>
  <c r="P111" i="3"/>
  <c r="T36" i="3"/>
  <c r="S36" i="3"/>
  <c r="R36" i="3"/>
  <c r="Q36" i="3"/>
  <c r="P36" i="3"/>
  <c r="P41" i="3"/>
  <c r="Q41" i="3"/>
  <c r="R41" i="3"/>
  <c r="S41" i="3"/>
  <c r="T41" i="3"/>
  <c r="L36" i="3"/>
  <c r="K36" i="3"/>
  <c r="J36" i="3"/>
  <c r="I36" i="3"/>
  <c r="H36" i="3"/>
  <c r="N111" i="3" l="1"/>
  <c r="P212" i="3" l="1"/>
  <c r="N222" i="3"/>
  <c r="N224" i="3"/>
  <c r="N225" i="3"/>
  <c r="N223" i="3"/>
  <c r="R334" i="3" l="1"/>
  <c r="S334" i="3"/>
  <c r="T334" i="3"/>
  <c r="Q334" i="3"/>
  <c r="R274" i="3"/>
  <c r="Q274" i="3"/>
  <c r="P274" i="3"/>
  <c r="N230" i="3"/>
  <c r="N227" i="3" s="1"/>
  <c r="N215" i="3"/>
  <c r="N214" i="3"/>
  <c r="Q146" i="3"/>
  <c r="R146" i="3"/>
  <c r="S146" i="3"/>
  <c r="T146" i="3"/>
  <c r="U146" i="3"/>
  <c r="P146" i="3"/>
  <c r="N212" i="3" l="1"/>
  <c r="R31" i="3"/>
  <c r="Q31" i="3"/>
  <c r="N32" i="3"/>
  <c r="I31" i="3"/>
  <c r="J31" i="3"/>
  <c r="K31" i="3"/>
  <c r="L31" i="3"/>
  <c r="H31" i="3"/>
  <c r="T7" i="3" l="1"/>
  <c r="T6" i="3"/>
  <c r="T5" i="3"/>
  <c r="S7" i="3"/>
  <c r="S6" i="3"/>
  <c r="S5" i="3"/>
  <c r="R7" i="3"/>
  <c r="R6" i="3"/>
  <c r="R5" i="3"/>
  <c r="Q7" i="3"/>
  <c r="Q6" i="3"/>
  <c r="Q5" i="3"/>
  <c r="P7" i="3"/>
  <c r="P6" i="3"/>
  <c r="P5" i="3"/>
  <c r="L7" i="3"/>
  <c r="L6" i="3"/>
  <c r="L5" i="3"/>
  <c r="K7" i="3"/>
  <c r="K6" i="3"/>
  <c r="K5" i="3"/>
  <c r="J8" i="3"/>
  <c r="J7" i="3"/>
  <c r="J6" i="3"/>
  <c r="J5" i="3"/>
  <c r="I8" i="3"/>
  <c r="I7" i="3"/>
  <c r="I6" i="3"/>
  <c r="I5" i="3"/>
  <c r="H8" i="3"/>
  <c r="H7" i="3"/>
  <c r="H6" i="3"/>
  <c r="H5" i="3"/>
  <c r="F5" i="4" l="1"/>
  <c r="E5" i="4"/>
  <c r="D5" i="4"/>
  <c r="M10" i="4" l="1"/>
  <c r="M9" i="4"/>
  <c r="M8" i="4"/>
  <c r="M7" i="4"/>
  <c r="N5" i="4"/>
  <c r="O5" i="4"/>
  <c r="P5" i="4"/>
  <c r="Q5" i="4"/>
  <c r="K207" i="3"/>
  <c r="L207" i="3"/>
  <c r="J207" i="3"/>
  <c r="M207" i="3"/>
  <c r="M5" i="4" l="1"/>
  <c r="I46" i="3"/>
  <c r="H46" i="3"/>
  <c r="F45" i="3"/>
  <c r="H15" i="3"/>
  <c r="I344" i="3" l="1"/>
  <c r="J344" i="3"/>
  <c r="K344" i="3"/>
  <c r="L344" i="3"/>
  <c r="H344" i="3"/>
  <c r="I324" i="3"/>
  <c r="J324" i="3"/>
  <c r="K324" i="3"/>
  <c r="L324" i="3"/>
  <c r="H324" i="3"/>
  <c r="I314" i="3"/>
  <c r="J314" i="3"/>
  <c r="K314" i="3"/>
  <c r="L314" i="3"/>
  <c r="H314" i="3"/>
  <c r="J197" i="3"/>
  <c r="K197" i="3"/>
  <c r="L197" i="3"/>
  <c r="I197" i="3"/>
  <c r="M91" i="3"/>
  <c r="I91" i="3"/>
  <c r="J91" i="3"/>
  <c r="K91" i="3"/>
  <c r="L91" i="3"/>
  <c r="H91" i="3"/>
  <c r="H71" i="3"/>
  <c r="H20" i="3" l="1"/>
  <c r="H25" i="3"/>
  <c r="F36" i="3"/>
  <c r="F27" i="3"/>
  <c r="F35" i="3"/>
  <c r="K8" i="3"/>
  <c r="I10" i="3"/>
  <c r="J10" i="3"/>
  <c r="F280" i="3"/>
  <c r="F281" i="3"/>
  <c r="F282" i="3"/>
  <c r="F283" i="3"/>
  <c r="F285" i="3"/>
  <c r="F286" i="3"/>
  <c r="F287" i="3"/>
  <c r="F288" i="3"/>
  <c r="F290" i="3"/>
  <c r="F291" i="3"/>
  <c r="F292" i="3"/>
  <c r="F293" i="3"/>
  <c r="F295" i="3"/>
  <c r="F296" i="3"/>
  <c r="F297" i="3"/>
  <c r="F298" i="3"/>
  <c r="F300" i="3"/>
  <c r="F301" i="3"/>
  <c r="F302" i="3"/>
  <c r="F303" i="3"/>
  <c r="F305" i="3"/>
  <c r="F306" i="3"/>
  <c r="F307" i="3"/>
  <c r="F308" i="3"/>
  <c r="F310" i="3"/>
  <c r="F311" i="3"/>
  <c r="F312" i="3"/>
  <c r="F313" i="3"/>
  <c r="F314" i="3"/>
  <c r="F315" i="3"/>
  <c r="F316" i="3"/>
  <c r="F317" i="3"/>
  <c r="F318" i="3"/>
  <c r="F320" i="3"/>
  <c r="F321" i="3"/>
  <c r="F322" i="3"/>
  <c r="F323" i="3"/>
  <c r="F324" i="3"/>
  <c r="F325" i="3"/>
  <c r="F326" i="3"/>
  <c r="F327" i="3"/>
  <c r="F328" i="3"/>
  <c r="F330" i="3"/>
  <c r="F331" i="3"/>
  <c r="F332" i="3"/>
  <c r="F333" i="3"/>
  <c r="F335" i="3"/>
  <c r="F336" i="3"/>
  <c r="F337" i="3"/>
  <c r="F338" i="3"/>
  <c r="F340" i="3"/>
  <c r="F341" i="3"/>
  <c r="F342" i="3"/>
  <c r="F343" i="3"/>
  <c r="F344" i="3"/>
  <c r="F345" i="3"/>
  <c r="F346" i="3"/>
  <c r="F347" i="3"/>
  <c r="F348" i="3"/>
  <c r="F350" i="3"/>
  <c r="F351" i="3"/>
  <c r="F352" i="3"/>
  <c r="F353" i="3"/>
  <c r="F254" i="3"/>
  <c r="F255" i="3"/>
  <c r="F256" i="3"/>
  <c r="F257" i="3"/>
  <c r="F259" i="3"/>
  <c r="F260" i="3"/>
  <c r="F261" i="3"/>
  <c r="F262" i="3"/>
  <c r="F264" i="3"/>
  <c r="F265" i="3"/>
  <c r="F266" i="3"/>
  <c r="F267" i="3"/>
  <c r="F269" i="3"/>
  <c r="F270" i="3"/>
  <c r="F271" i="3"/>
  <c r="F272" i="3"/>
  <c r="F188" i="3"/>
  <c r="F189" i="3"/>
  <c r="F190" i="3"/>
  <c r="F191" i="3"/>
  <c r="F193" i="3"/>
  <c r="F194" i="3"/>
  <c r="F195" i="3"/>
  <c r="F196" i="3"/>
  <c r="F197" i="3"/>
  <c r="F198" i="3"/>
  <c r="F199" i="3"/>
  <c r="F200" i="3"/>
  <c r="F201" i="3"/>
  <c r="F203" i="3"/>
  <c r="F204" i="3"/>
  <c r="F205" i="3"/>
  <c r="F206" i="3"/>
  <c r="F207" i="3"/>
  <c r="F208" i="3"/>
  <c r="F209" i="3"/>
  <c r="F210" i="3"/>
  <c r="F211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3" i="3"/>
  <c r="F234" i="3"/>
  <c r="F235" i="3"/>
  <c r="F236" i="3"/>
  <c r="F238" i="3"/>
  <c r="F239" i="3"/>
  <c r="F240" i="3"/>
  <c r="F241" i="3"/>
  <c r="F243" i="3"/>
  <c r="F244" i="3"/>
  <c r="F245" i="3"/>
  <c r="F246" i="3"/>
  <c r="F248" i="3"/>
  <c r="F249" i="3"/>
  <c r="F250" i="3"/>
  <c r="F251" i="3"/>
  <c r="F33" i="3"/>
  <c r="F34" i="3"/>
  <c r="F37" i="3"/>
  <c r="F38" i="3"/>
  <c r="F39" i="3"/>
  <c r="F40" i="3"/>
  <c r="F42" i="3"/>
  <c r="F43" i="3"/>
  <c r="F44" i="3"/>
  <c r="F47" i="3"/>
  <c r="F48" i="3"/>
  <c r="F49" i="3"/>
  <c r="F50" i="3"/>
  <c r="F52" i="3"/>
  <c r="F53" i="3"/>
  <c r="F54" i="3"/>
  <c r="F55" i="3"/>
  <c r="F57" i="3"/>
  <c r="F58" i="3"/>
  <c r="F59" i="3"/>
  <c r="F60" i="3"/>
  <c r="F62" i="3"/>
  <c r="F63" i="3"/>
  <c r="F64" i="3"/>
  <c r="F65" i="3"/>
  <c r="F67" i="3"/>
  <c r="F68" i="3"/>
  <c r="F69" i="3"/>
  <c r="F70" i="3"/>
  <c r="F72" i="3"/>
  <c r="F73" i="3"/>
  <c r="F74" i="3"/>
  <c r="F75" i="3"/>
  <c r="F77" i="3"/>
  <c r="F78" i="3"/>
  <c r="F79" i="3"/>
  <c r="F80" i="3"/>
  <c r="F82" i="3"/>
  <c r="F83" i="3"/>
  <c r="F84" i="3"/>
  <c r="F85" i="3"/>
  <c r="F87" i="3"/>
  <c r="F88" i="3"/>
  <c r="F89" i="3"/>
  <c r="F90" i="3"/>
  <c r="F92" i="3"/>
  <c r="F93" i="3"/>
  <c r="F94" i="3"/>
  <c r="F95" i="3"/>
  <c r="F97" i="3"/>
  <c r="F98" i="3"/>
  <c r="F99" i="3"/>
  <c r="F100" i="3"/>
  <c r="F102" i="3"/>
  <c r="F103" i="3"/>
  <c r="F104" i="3"/>
  <c r="F105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2" i="3"/>
  <c r="F123" i="3"/>
  <c r="F124" i="3"/>
  <c r="F125" i="3"/>
  <c r="F127" i="3"/>
  <c r="F128" i="3"/>
  <c r="F129" i="3"/>
  <c r="F130" i="3"/>
  <c r="F132" i="3"/>
  <c r="F133" i="3"/>
  <c r="F134" i="3"/>
  <c r="F135" i="3"/>
  <c r="F142" i="3"/>
  <c r="F143" i="3"/>
  <c r="F144" i="3"/>
  <c r="F145" i="3"/>
  <c r="F147" i="3"/>
  <c r="F148" i="3"/>
  <c r="F149" i="3"/>
  <c r="F150" i="3"/>
  <c r="F152" i="3"/>
  <c r="F153" i="3"/>
  <c r="F154" i="3"/>
  <c r="F155" i="3"/>
  <c r="F157" i="3"/>
  <c r="F158" i="3"/>
  <c r="F159" i="3"/>
  <c r="F160" i="3"/>
  <c r="F162" i="3"/>
  <c r="F163" i="3"/>
  <c r="F164" i="3"/>
  <c r="F165" i="3"/>
  <c r="F167" i="3"/>
  <c r="F168" i="3"/>
  <c r="F169" i="3"/>
  <c r="F170" i="3"/>
  <c r="F172" i="3"/>
  <c r="F173" i="3"/>
  <c r="F174" i="3"/>
  <c r="F175" i="3"/>
  <c r="F177" i="3"/>
  <c r="F178" i="3"/>
  <c r="F179" i="3"/>
  <c r="F180" i="3"/>
  <c r="F182" i="3"/>
  <c r="F183" i="3"/>
  <c r="F184" i="3"/>
  <c r="F185" i="3"/>
  <c r="H10" i="3" l="1"/>
  <c r="F91" i="3"/>
  <c r="F28" i="3"/>
  <c r="F24" i="3"/>
  <c r="F32" i="3"/>
  <c r="F31" i="3" s="1"/>
  <c r="H212" i="3"/>
  <c r="F212" i="3" s="1"/>
  <c r="H181" i="3"/>
  <c r="H176" i="3"/>
  <c r="H171" i="3"/>
  <c r="H166" i="3"/>
  <c r="H161" i="3"/>
  <c r="H146" i="3"/>
  <c r="F146" i="3" s="1"/>
  <c r="H141" i="3"/>
  <c r="H41" i="3"/>
  <c r="I319" i="3"/>
  <c r="H319" i="3"/>
  <c r="F18" i="3" l="1"/>
  <c r="F19" i="3"/>
  <c r="F22" i="3"/>
  <c r="F21" i="3"/>
  <c r="F29" i="3"/>
  <c r="F26" i="3"/>
  <c r="N185" i="3"/>
  <c r="N184" i="3"/>
  <c r="N183" i="3"/>
  <c r="N182" i="3"/>
  <c r="U181" i="3"/>
  <c r="T181" i="3"/>
  <c r="S181" i="3"/>
  <c r="R181" i="3"/>
  <c r="Q181" i="3"/>
  <c r="P181" i="3"/>
  <c r="O181" i="3"/>
  <c r="M181" i="3"/>
  <c r="L181" i="3"/>
  <c r="K181" i="3"/>
  <c r="J181" i="3"/>
  <c r="I181" i="3"/>
  <c r="G181" i="3"/>
  <c r="N180" i="3"/>
  <c r="N179" i="3"/>
  <c r="N178" i="3"/>
  <c r="N177" i="3"/>
  <c r="U176" i="3"/>
  <c r="T176" i="3"/>
  <c r="S176" i="3"/>
  <c r="R176" i="3"/>
  <c r="Q176" i="3"/>
  <c r="P176" i="3"/>
  <c r="O176" i="3"/>
  <c r="M176" i="3"/>
  <c r="L176" i="3"/>
  <c r="K176" i="3"/>
  <c r="J176" i="3"/>
  <c r="I176" i="3"/>
  <c r="G176" i="3"/>
  <c r="N175" i="3"/>
  <c r="N174" i="3"/>
  <c r="N173" i="3"/>
  <c r="N172" i="3"/>
  <c r="U171" i="3"/>
  <c r="T171" i="3"/>
  <c r="S171" i="3"/>
  <c r="R171" i="3"/>
  <c r="Q171" i="3"/>
  <c r="P171" i="3"/>
  <c r="O171" i="3"/>
  <c r="M171" i="3"/>
  <c r="L171" i="3"/>
  <c r="K171" i="3"/>
  <c r="J171" i="3"/>
  <c r="I171" i="3"/>
  <c r="G171" i="3"/>
  <c r="N170" i="3"/>
  <c r="N169" i="3"/>
  <c r="N168" i="3"/>
  <c r="N167" i="3"/>
  <c r="U166" i="3"/>
  <c r="T166" i="3"/>
  <c r="S166" i="3"/>
  <c r="R166" i="3"/>
  <c r="Q166" i="3"/>
  <c r="P166" i="3"/>
  <c r="O166" i="3"/>
  <c r="M166" i="3"/>
  <c r="L166" i="3"/>
  <c r="K166" i="3"/>
  <c r="J166" i="3"/>
  <c r="I166" i="3"/>
  <c r="G166" i="3"/>
  <c r="F181" i="3" l="1"/>
  <c r="F176" i="3"/>
  <c r="F171" i="3"/>
  <c r="F166" i="3"/>
  <c r="F12" i="3"/>
  <c r="F16" i="3"/>
  <c r="F13" i="3"/>
  <c r="F23" i="3"/>
  <c r="N181" i="3"/>
  <c r="N166" i="3"/>
  <c r="N176" i="3"/>
  <c r="N171" i="3"/>
  <c r="N160" i="3"/>
  <c r="N159" i="3"/>
  <c r="N158" i="3"/>
  <c r="N157" i="3"/>
  <c r="U156" i="3"/>
  <c r="T156" i="3"/>
  <c r="S156" i="3"/>
  <c r="R156" i="3"/>
  <c r="Q156" i="3"/>
  <c r="P156" i="3"/>
  <c r="O156" i="3"/>
  <c r="M156" i="3"/>
  <c r="L156" i="3"/>
  <c r="K156" i="3"/>
  <c r="J156" i="3"/>
  <c r="I156" i="3"/>
  <c r="H156" i="3"/>
  <c r="G156" i="3"/>
  <c r="N155" i="3"/>
  <c r="N154" i="3"/>
  <c r="N153" i="3"/>
  <c r="N152" i="3"/>
  <c r="U151" i="3"/>
  <c r="T151" i="3"/>
  <c r="S151" i="3"/>
  <c r="R151" i="3"/>
  <c r="Q151" i="3"/>
  <c r="P151" i="3"/>
  <c r="O151" i="3"/>
  <c r="M151" i="3"/>
  <c r="L151" i="3"/>
  <c r="K151" i="3"/>
  <c r="J151" i="3"/>
  <c r="I151" i="3"/>
  <c r="H151" i="3"/>
  <c r="G151" i="3"/>
  <c r="N150" i="3"/>
  <c r="N149" i="3"/>
  <c r="N148" i="3"/>
  <c r="N147" i="3"/>
  <c r="O146" i="3"/>
  <c r="N146" i="3"/>
  <c r="M146" i="3"/>
  <c r="G146" i="3"/>
  <c r="F7" i="3" l="1"/>
  <c r="F151" i="3"/>
  <c r="F156" i="3"/>
  <c r="F17" i="3"/>
  <c r="F6" i="3" s="1"/>
  <c r="F14" i="3"/>
  <c r="F8" i="3" s="1"/>
  <c r="N156" i="3"/>
  <c r="N151" i="3"/>
  <c r="N145" i="3"/>
  <c r="N144" i="3"/>
  <c r="N143" i="3"/>
  <c r="N142" i="3"/>
  <c r="U141" i="3"/>
  <c r="T141" i="3"/>
  <c r="S141" i="3"/>
  <c r="R141" i="3"/>
  <c r="Q141" i="3"/>
  <c r="P141" i="3"/>
  <c r="O141" i="3"/>
  <c r="M141" i="3"/>
  <c r="L141" i="3"/>
  <c r="K141" i="3"/>
  <c r="J141" i="3"/>
  <c r="I141" i="3"/>
  <c r="G141" i="3"/>
  <c r="N140" i="3"/>
  <c r="N139" i="3"/>
  <c r="N138" i="3"/>
  <c r="N137" i="3"/>
  <c r="U136" i="3"/>
  <c r="T136" i="3"/>
  <c r="S136" i="3"/>
  <c r="R136" i="3"/>
  <c r="Q136" i="3"/>
  <c r="P136" i="3"/>
  <c r="O136" i="3"/>
  <c r="N135" i="3"/>
  <c r="N134" i="3"/>
  <c r="N133" i="3"/>
  <c r="N132" i="3"/>
  <c r="U131" i="3"/>
  <c r="T131" i="3"/>
  <c r="S131" i="3"/>
  <c r="R131" i="3"/>
  <c r="Q131" i="3"/>
  <c r="P131" i="3"/>
  <c r="O131" i="3"/>
  <c r="M131" i="3"/>
  <c r="L131" i="3"/>
  <c r="K131" i="3"/>
  <c r="J131" i="3"/>
  <c r="I131" i="3"/>
  <c r="H131" i="3"/>
  <c r="G131" i="3"/>
  <c r="F131" i="3" l="1"/>
  <c r="F141" i="3"/>
  <c r="F11" i="3"/>
  <c r="F5" i="3" s="1"/>
  <c r="N141" i="3"/>
  <c r="N136" i="3"/>
  <c r="N131" i="3"/>
  <c r="N353" i="3"/>
  <c r="N352" i="3"/>
  <c r="N351" i="3"/>
  <c r="N350" i="3"/>
  <c r="U349" i="3"/>
  <c r="T349" i="3"/>
  <c r="S349" i="3"/>
  <c r="R349" i="3"/>
  <c r="Q349" i="3"/>
  <c r="P349" i="3"/>
  <c r="O349" i="3"/>
  <c r="M349" i="3"/>
  <c r="L349" i="3"/>
  <c r="K349" i="3"/>
  <c r="J349" i="3"/>
  <c r="I349" i="3"/>
  <c r="H349" i="3"/>
  <c r="G349" i="3"/>
  <c r="N348" i="3"/>
  <c r="N347" i="3"/>
  <c r="N346" i="3"/>
  <c r="N345" i="3"/>
  <c r="U344" i="3"/>
  <c r="T344" i="3"/>
  <c r="S344" i="3"/>
  <c r="R344" i="3"/>
  <c r="Q344" i="3"/>
  <c r="P344" i="3"/>
  <c r="O344" i="3"/>
  <c r="M344" i="3"/>
  <c r="G344" i="3"/>
  <c r="F349" i="3" l="1"/>
  <c r="N344" i="3"/>
  <c r="N349" i="3"/>
  <c r="N130" i="3"/>
  <c r="N129" i="3"/>
  <c r="N128" i="3"/>
  <c r="N127" i="3"/>
  <c r="U126" i="3"/>
  <c r="T126" i="3"/>
  <c r="S126" i="3"/>
  <c r="R126" i="3"/>
  <c r="Q126" i="3"/>
  <c r="P126" i="3"/>
  <c r="O126" i="3"/>
  <c r="M126" i="3"/>
  <c r="L126" i="3"/>
  <c r="K126" i="3"/>
  <c r="J126" i="3"/>
  <c r="I126" i="3"/>
  <c r="H126" i="3"/>
  <c r="G126" i="3"/>
  <c r="N125" i="3"/>
  <c r="N124" i="3"/>
  <c r="N123" i="3"/>
  <c r="N122" i="3"/>
  <c r="U121" i="3"/>
  <c r="T121" i="3"/>
  <c r="S121" i="3"/>
  <c r="R121" i="3"/>
  <c r="Q121" i="3"/>
  <c r="P121" i="3"/>
  <c r="O121" i="3"/>
  <c r="M121" i="3"/>
  <c r="L121" i="3"/>
  <c r="K121" i="3"/>
  <c r="J121" i="3"/>
  <c r="I121" i="3"/>
  <c r="H121" i="3"/>
  <c r="G121" i="3"/>
  <c r="F126" i="3" l="1"/>
  <c r="F121" i="3"/>
  <c r="N121" i="3"/>
  <c r="N126" i="3"/>
  <c r="N110" i="3"/>
  <c r="N109" i="3"/>
  <c r="N108" i="3"/>
  <c r="N107" i="3"/>
  <c r="U106" i="3"/>
  <c r="T106" i="3"/>
  <c r="S106" i="3"/>
  <c r="R106" i="3"/>
  <c r="Q106" i="3"/>
  <c r="P106" i="3"/>
  <c r="O106" i="3"/>
  <c r="M106" i="3"/>
  <c r="L106" i="3"/>
  <c r="K106" i="3"/>
  <c r="J106" i="3"/>
  <c r="I106" i="3"/>
  <c r="H106" i="3"/>
  <c r="G106" i="3"/>
  <c r="N105" i="3"/>
  <c r="N104" i="3"/>
  <c r="N103" i="3"/>
  <c r="N102" i="3"/>
  <c r="U101" i="3"/>
  <c r="T101" i="3"/>
  <c r="S101" i="3"/>
  <c r="R101" i="3"/>
  <c r="Q101" i="3"/>
  <c r="P101" i="3"/>
  <c r="O101" i="3"/>
  <c r="M101" i="3"/>
  <c r="L101" i="3"/>
  <c r="K101" i="3"/>
  <c r="J101" i="3"/>
  <c r="I101" i="3"/>
  <c r="H101" i="3"/>
  <c r="G101" i="3"/>
  <c r="F101" i="3" l="1"/>
  <c r="F106" i="3"/>
  <c r="N106" i="3"/>
  <c r="N101" i="3"/>
  <c r="N85" i="3"/>
  <c r="N84" i="3"/>
  <c r="N83" i="3"/>
  <c r="N82" i="3"/>
  <c r="U81" i="3"/>
  <c r="T81" i="3"/>
  <c r="S81" i="3"/>
  <c r="R81" i="3"/>
  <c r="Q81" i="3"/>
  <c r="P81" i="3"/>
  <c r="O81" i="3"/>
  <c r="M81" i="3"/>
  <c r="I81" i="3"/>
  <c r="H81" i="3"/>
  <c r="G81" i="3"/>
  <c r="N80" i="3"/>
  <c r="N79" i="3"/>
  <c r="N78" i="3"/>
  <c r="N77" i="3"/>
  <c r="U76" i="3"/>
  <c r="T76" i="3"/>
  <c r="S76" i="3"/>
  <c r="R76" i="3"/>
  <c r="P76" i="3"/>
  <c r="O76" i="3"/>
  <c r="M76" i="3"/>
  <c r="H76" i="3"/>
  <c r="F76" i="3" s="1"/>
  <c r="G76" i="3"/>
  <c r="F81" i="3" l="1"/>
  <c r="N76" i="3"/>
  <c r="N81" i="3"/>
  <c r="N70" i="3"/>
  <c r="N69" i="3"/>
  <c r="N68" i="3"/>
  <c r="N67" i="3"/>
  <c r="U66" i="3"/>
  <c r="T66" i="3"/>
  <c r="S66" i="3"/>
  <c r="R66" i="3"/>
  <c r="Q66" i="3"/>
  <c r="P66" i="3"/>
  <c r="O66" i="3"/>
  <c r="M66" i="3"/>
  <c r="L66" i="3"/>
  <c r="K66" i="3"/>
  <c r="J66" i="3"/>
  <c r="I66" i="3"/>
  <c r="H66" i="3"/>
  <c r="G66" i="3"/>
  <c r="N65" i="3"/>
  <c r="N64" i="3"/>
  <c r="N63" i="3"/>
  <c r="N62" i="3"/>
  <c r="U61" i="3"/>
  <c r="T61" i="3"/>
  <c r="S61" i="3"/>
  <c r="R61" i="3"/>
  <c r="Q61" i="3"/>
  <c r="P61" i="3"/>
  <c r="O61" i="3"/>
  <c r="M61" i="3"/>
  <c r="L61" i="3"/>
  <c r="K61" i="3"/>
  <c r="J61" i="3"/>
  <c r="I61" i="3"/>
  <c r="H61" i="3"/>
  <c r="G61" i="3"/>
  <c r="N60" i="3"/>
  <c r="N59" i="3"/>
  <c r="N58" i="3"/>
  <c r="N57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N55" i="3"/>
  <c r="N54" i="3"/>
  <c r="N53" i="3"/>
  <c r="N52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G46" i="3"/>
  <c r="J46" i="3"/>
  <c r="K46" i="3"/>
  <c r="L46" i="3"/>
  <c r="M46" i="3"/>
  <c r="O46" i="3"/>
  <c r="P46" i="3"/>
  <c r="Q46" i="3"/>
  <c r="R46" i="3"/>
  <c r="S46" i="3"/>
  <c r="T46" i="3"/>
  <c r="U46" i="3"/>
  <c r="N47" i="3"/>
  <c r="N48" i="3"/>
  <c r="N49" i="3"/>
  <c r="N50" i="3"/>
  <c r="F46" i="3" l="1"/>
  <c r="F51" i="3"/>
  <c r="F56" i="3"/>
  <c r="F61" i="3"/>
  <c r="F66" i="3"/>
  <c r="N51" i="3"/>
  <c r="N56" i="3"/>
  <c r="N46" i="3"/>
  <c r="N66" i="3"/>
  <c r="N61" i="3"/>
  <c r="H96" i="3"/>
  <c r="Q339" i="3"/>
  <c r="N90" i="3" l="1"/>
  <c r="N89" i="3"/>
  <c r="N88" i="3"/>
  <c r="N87" i="3"/>
  <c r="U86" i="3"/>
  <c r="T86" i="3"/>
  <c r="S86" i="3"/>
  <c r="R86" i="3"/>
  <c r="Q86" i="3"/>
  <c r="P86" i="3"/>
  <c r="O86" i="3"/>
  <c r="M86" i="3"/>
  <c r="L86" i="3"/>
  <c r="K86" i="3"/>
  <c r="J86" i="3"/>
  <c r="I86" i="3"/>
  <c r="H86" i="3"/>
  <c r="G86" i="3"/>
  <c r="F86" i="3" l="1"/>
  <c r="H30" i="3"/>
  <c r="N86" i="3"/>
  <c r="N165" i="3"/>
  <c r="N164" i="3"/>
  <c r="N163" i="3"/>
  <c r="N162" i="3"/>
  <c r="U161" i="3"/>
  <c r="T161" i="3"/>
  <c r="S161" i="3"/>
  <c r="R161" i="3"/>
  <c r="Q161" i="3"/>
  <c r="P161" i="3"/>
  <c r="O161" i="3"/>
  <c r="M161" i="3"/>
  <c r="L161" i="3"/>
  <c r="K161" i="3"/>
  <c r="J161" i="3"/>
  <c r="I161" i="3"/>
  <c r="G161" i="3"/>
  <c r="N75" i="3"/>
  <c r="N74" i="3"/>
  <c r="N73" i="3"/>
  <c r="N72" i="3"/>
  <c r="U71" i="3"/>
  <c r="T71" i="3"/>
  <c r="S71" i="3"/>
  <c r="R71" i="3"/>
  <c r="Q71" i="3"/>
  <c r="P71" i="3"/>
  <c r="O71" i="3"/>
  <c r="M71" i="3"/>
  <c r="L71" i="3"/>
  <c r="K71" i="3"/>
  <c r="J71" i="3"/>
  <c r="I71" i="3"/>
  <c r="G71" i="3"/>
  <c r="F71" i="3" l="1"/>
  <c r="F161" i="3"/>
  <c r="N161" i="3"/>
  <c r="N71" i="3"/>
  <c r="N251" i="3"/>
  <c r="N250" i="3"/>
  <c r="N249" i="3"/>
  <c r="N248" i="3"/>
  <c r="U247" i="3"/>
  <c r="T247" i="3"/>
  <c r="S247" i="3"/>
  <c r="R247" i="3"/>
  <c r="Q247" i="3"/>
  <c r="P247" i="3"/>
  <c r="O247" i="3"/>
  <c r="M247" i="3"/>
  <c r="L247" i="3"/>
  <c r="K247" i="3"/>
  <c r="J247" i="3"/>
  <c r="I247" i="3"/>
  <c r="H247" i="3"/>
  <c r="G247" i="3"/>
  <c r="N246" i="3"/>
  <c r="N245" i="3"/>
  <c r="N244" i="3"/>
  <c r="N243" i="3"/>
  <c r="U242" i="3"/>
  <c r="T242" i="3"/>
  <c r="S242" i="3"/>
  <c r="R242" i="3"/>
  <c r="Q242" i="3"/>
  <c r="P242" i="3"/>
  <c r="O242" i="3"/>
  <c r="M242" i="3"/>
  <c r="L242" i="3"/>
  <c r="K242" i="3"/>
  <c r="J242" i="3"/>
  <c r="I242" i="3"/>
  <c r="H242" i="3"/>
  <c r="G242" i="3"/>
  <c r="N333" i="3"/>
  <c r="N332" i="3"/>
  <c r="N331" i="3"/>
  <c r="N330" i="3"/>
  <c r="U329" i="3"/>
  <c r="T329" i="3"/>
  <c r="S329" i="3"/>
  <c r="R329" i="3"/>
  <c r="Q329" i="3"/>
  <c r="P329" i="3"/>
  <c r="O329" i="3"/>
  <c r="M329" i="3"/>
  <c r="L329" i="3"/>
  <c r="K329" i="3"/>
  <c r="J329" i="3"/>
  <c r="I329" i="3"/>
  <c r="H329" i="3"/>
  <c r="G329" i="3"/>
  <c r="F329" i="3" l="1"/>
  <c r="F242" i="3"/>
  <c r="F247" i="3"/>
  <c r="N329" i="3"/>
  <c r="N247" i="3"/>
  <c r="N242" i="3"/>
  <c r="N328" i="3"/>
  <c r="N327" i="3"/>
  <c r="N326" i="3"/>
  <c r="N325" i="3"/>
  <c r="U324" i="3"/>
  <c r="T324" i="3"/>
  <c r="S324" i="3"/>
  <c r="R324" i="3"/>
  <c r="Q324" i="3"/>
  <c r="P324" i="3"/>
  <c r="O324" i="3"/>
  <c r="M324" i="3"/>
  <c r="G324" i="3"/>
  <c r="N324" i="3" l="1"/>
  <c r="N241" i="3"/>
  <c r="N240" i="3"/>
  <c r="N239" i="3"/>
  <c r="N238" i="3"/>
  <c r="U237" i="3"/>
  <c r="T237" i="3"/>
  <c r="S237" i="3"/>
  <c r="R237" i="3"/>
  <c r="Q237" i="3"/>
  <c r="P237" i="3"/>
  <c r="O237" i="3"/>
  <c r="M237" i="3"/>
  <c r="L237" i="3"/>
  <c r="K237" i="3"/>
  <c r="J237" i="3"/>
  <c r="I237" i="3"/>
  <c r="H237" i="3"/>
  <c r="G237" i="3"/>
  <c r="N236" i="3"/>
  <c r="N235" i="3"/>
  <c r="N234" i="3"/>
  <c r="N233" i="3"/>
  <c r="U232" i="3"/>
  <c r="T232" i="3"/>
  <c r="S232" i="3"/>
  <c r="R232" i="3"/>
  <c r="Q232" i="3"/>
  <c r="P232" i="3"/>
  <c r="O232" i="3"/>
  <c r="M232" i="3"/>
  <c r="L232" i="3"/>
  <c r="K232" i="3"/>
  <c r="J232" i="3"/>
  <c r="I232" i="3"/>
  <c r="H232" i="3"/>
  <c r="G232" i="3"/>
  <c r="F237" i="3" l="1"/>
  <c r="F232" i="3"/>
  <c r="N237" i="3"/>
  <c r="N232" i="3"/>
  <c r="N206" i="3"/>
  <c r="N205" i="3"/>
  <c r="N204" i="3"/>
  <c r="N203" i="3"/>
  <c r="U202" i="3"/>
  <c r="T202" i="3"/>
  <c r="S202" i="3"/>
  <c r="R202" i="3"/>
  <c r="Q202" i="3"/>
  <c r="P202" i="3"/>
  <c r="O202" i="3"/>
  <c r="M202" i="3"/>
  <c r="L202" i="3"/>
  <c r="K202" i="3"/>
  <c r="J202" i="3"/>
  <c r="I202" i="3"/>
  <c r="H202" i="3"/>
  <c r="G202" i="3"/>
  <c r="N201" i="3"/>
  <c r="N200" i="3"/>
  <c r="N199" i="3"/>
  <c r="N198" i="3"/>
  <c r="U197" i="3"/>
  <c r="O197" i="3"/>
  <c r="N197" i="3"/>
  <c r="M197" i="3"/>
  <c r="G197" i="3"/>
  <c r="N196" i="3"/>
  <c r="N195" i="3"/>
  <c r="N194" i="3"/>
  <c r="N193" i="3"/>
  <c r="U192" i="3"/>
  <c r="T192" i="3"/>
  <c r="S192" i="3"/>
  <c r="R192" i="3"/>
  <c r="Q192" i="3"/>
  <c r="P192" i="3"/>
  <c r="O192" i="3"/>
  <c r="M192" i="3"/>
  <c r="L192" i="3"/>
  <c r="K192" i="3"/>
  <c r="J192" i="3"/>
  <c r="I192" i="3"/>
  <c r="H192" i="3"/>
  <c r="G192" i="3"/>
  <c r="N191" i="3"/>
  <c r="N190" i="3"/>
  <c r="N189" i="3"/>
  <c r="N188" i="3"/>
  <c r="U187" i="3"/>
  <c r="T187" i="3"/>
  <c r="S187" i="3"/>
  <c r="R187" i="3"/>
  <c r="Q187" i="3"/>
  <c r="P187" i="3"/>
  <c r="O187" i="3"/>
  <c r="M187" i="3"/>
  <c r="L187" i="3"/>
  <c r="K187" i="3"/>
  <c r="J187" i="3"/>
  <c r="I187" i="3"/>
  <c r="H187" i="3"/>
  <c r="G187" i="3"/>
  <c r="Q186" i="3" l="1"/>
  <c r="J186" i="3"/>
  <c r="P186" i="3"/>
  <c r="I186" i="3"/>
  <c r="T186" i="3"/>
  <c r="K186" i="3"/>
  <c r="R186" i="3"/>
  <c r="H186" i="3"/>
  <c r="L186" i="3"/>
  <c r="S186" i="3"/>
  <c r="F202" i="3"/>
  <c r="F192" i="3"/>
  <c r="F187" i="3"/>
  <c r="N202" i="3"/>
  <c r="N187" i="3"/>
  <c r="N192" i="3"/>
  <c r="N323" i="3"/>
  <c r="N322" i="3"/>
  <c r="N321" i="3"/>
  <c r="N320" i="3"/>
  <c r="U319" i="3"/>
  <c r="T319" i="3"/>
  <c r="S319" i="3"/>
  <c r="R319" i="3"/>
  <c r="Q319" i="3"/>
  <c r="P319" i="3"/>
  <c r="O319" i="3"/>
  <c r="M319" i="3"/>
  <c r="L319" i="3"/>
  <c r="K319" i="3"/>
  <c r="J319" i="3"/>
  <c r="G319" i="3"/>
  <c r="N318" i="3"/>
  <c r="N317" i="3"/>
  <c r="N316" i="3"/>
  <c r="N315" i="3"/>
  <c r="U314" i="3"/>
  <c r="T314" i="3"/>
  <c r="S314" i="3"/>
  <c r="O314" i="3"/>
  <c r="M314" i="3"/>
  <c r="G314" i="3"/>
  <c r="N313" i="3"/>
  <c r="N312" i="3"/>
  <c r="N311" i="3"/>
  <c r="N310" i="3"/>
  <c r="U309" i="3"/>
  <c r="T309" i="3"/>
  <c r="S309" i="3"/>
  <c r="R309" i="3"/>
  <c r="Q309" i="3"/>
  <c r="P309" i="3"/>
  <c r="O309" i="3"/>
  <c r="M309" i="3"/>
  <c r="L309" i="3"/>
  <c r="K309" i="3"/>
  <c r="J309" i="3"/>
  <c r="I309" i="3"/>
  <c r="H309" i="3"/>
  <c r="G309" i="3"/>
  <c r="N308" i="3"/>
  <c r="N307" i="3"/>
  <c r="N306" i="3"/>
  <c r="N305" i="3"/>
  <c r="U304" i="3"/>
  <c r="T304" i="3"/>
  <c r="S304" i="3"/>
  <c r="R304" i="3"/>
  <c r="Q304" i="3"/>
  <c r="P304" i="3"/>
  <c r="O304" i="3"/>
  <c r="M304" i="3"/>
  <c r="L304" i="3"/>
  <c r="K304" i="3"/>
  <c r="J304" i="3"/>
  <c r="I304" i="3"/>
  <c r="H304" i="3"/>
  <c r="G304" i="3"/>
  <c r="N303" i="3"/>
  <c r="N302" i="3"/>
  <c r="N301" i="3"/>
  <c r="N300" i="3"/>
  <c r="U299" i="3"/>
  <c r="T299" i="3"/>
  <c r="S299" i="3"/>
  <c r="R299" i="3"/>
  <c r="Q299" i="3"/>
  <c r="P299" i="3"/>
  <c r="O299" i="3"/>
  <c r="M299" i="3"/>
  <c r="L299" i="3"/>
  <c r="K299" i="3"/>
  <c r="J299" i="3"/>
  <c r="I299" i="3"/>
  <c r="H299" i="3"/>
  <c r="G299" i="3"/>
  <c r="N298" i="3"/>
  <c r="N297" i="3"/>
  <c r="N296" i="3"/>
  <c r="N295" i="3"/>
  <c r="U294" i="3"/>
  <c r="T294" i="3"/>
  <c r="S294" i="3"/>
  <c r="R294" i="3"/>
  <c r="Q294" i="3"/>
  <c r="P294" i="3"/>
  <c r="O294" i="3"/>
  <c r="M294" i="3"/>
  <c r="L294" i="3"/>
  <c r="K294" i="3"/>
  <c r="J294" i="3"/>
  <c r="I294" i="3"/>
  <c r="H294" i="3"/>
  <c r="G294" i="3"/>
  <c r="N293" i="3"/>
  <c r="N292" i="3"/>
  <c r="N291" i="3"/>
  <c r="N290" i="3"/>
  <c r="U289" i="3"/>
  <c r="T289" i="3"/>
  <c r="S289" i="3"/>
  <c r="R289" i="3"/>
  <c r="Q289" i="3"/>
  <c r="P289" i="3"/>
  <c r="O289" i="3"/>
  <c r="M289" i="3"/>
  <c r="L289" i="3"/>
  <c r="K289" i="3"/>
  <c r="J289" i="3"/>
  <c r="I289" i="3"/>
  <c r="H289" i="3"/>
  <c r="G289" i="3"/>
  <c r="N186" i="3" l="1"/>
  <c r="F186" i="3"/>
  <c r="F319" i="3"/>
  <c r="F299" i="3"/>
  <c r="F304" i="3"/>
  <c r="F289" i="3"/>
  <c r="F294" i="3"/>
  <c r="F309" i="3"/>
  <c r="N294" i="3"/>
  <c r="N309" i="3"/>
  <c r="N289" i="3"/>
  <c r="N304" i="3"/>
  <c r="N319" i="3"/>
  <c r="N299" i="3"/>
  <c r="N314" i="3"/>
  <c r="N288" i="3"/>
  <c r="N287" i="3"/>
  <c r="N286" i="3"/>
  <c r="N285" i="3"/>
  <c r="U284" i="3"/>
  <c r="T284" i="3"/>
  <c r="S284" i="3"/>
  <c r="R284" i="3"/>
  <c r="Q284" i="3"/>
  <c r="P284" i="3"/>
  <c r="O284" i="3"/>
  <c r="M284" i="3"/>
  <c r="L284" i="3"/>
  <c r="K284" i="3"/>
  <c r="J284" i="3"/>
  <c r="I284" i="3"/>
  <c r="H284" i="3"/>
  <c r="G284" i="3"/>
  <c r="F284" i="3" l="1"/>
  <c r="N284" i="3"/>
  <c r="N267" i="3"/>
  <c r="N266" i="3"/>
  <c r="N265" i="3"/>
  <c r="N264" i="3"/>
  <c r="U263" i="3"/>
  <c r="T263" i="3"/>
  <c r="S263" i="3"/>
  <c r="R263" i="3"/>
  <c r="Q263" i="3"/>
  <c r="P263" i="3"/>
  <c r="O263" i="3"/>
  <c r="M263" i="3"/>
  <c r="L263" i="3"/>
  <c r="K263" i="3"/>
  <c r="J263" i="3"/>
  <c r="I263" i="3"/>
  <c r="H263" i="3"/>
  <c r="G263" i="3"/>
  <c r="N262" i="3"/>
  <c r="N261" i="3"/>
  <c r="N260" i="3"/>
  <c r="N259" i="3"/>
  <c r="U258" i="3"/>
  <c r="T258" i="3"/>
  <c r="S258" i="3"/>
  <c r="R258" i="3"/>
  <c r="Q258" i="3"/>
  <c r="P258" i="3"/>
  <c r="O258" i="3"/>
  <c r="M258" i="3"/>
  <c r="L258" i="3"/>
  <c r="K258" i="3"/>
  <c r="J258" i="3"/>
  <c r="I258" i="3"/>
  <c r="H258" i="3"/>
  <c r="G258" i="3"/>
  <c r="N257" i="3"/>
  <c r="N256" i="3"/>
  <c r="N255" i="3"/>
  <c r="N254" i="3"/>
  <c r="U253" i="3"/>
  <c r="T253" i="3"/>
  <c r="S253" i="3"/>
  <c r="R253" i="3"/>
  <c r="Q253" i="3"/>
  <c r="P253" i="3"/>
  <c r="O253" i="3"/>
  <c r="M253" i="3"/>
  <c r="L253" i="3"/>
  <c r="K253" i="3"/>
  <c r="J253" i="3"/>
  <c r="I253" i="3"/>
  <c r="H253" i="3"/>
  <c r="G253" i="3"/>
  <c r="N24" i="3"/>
  <c r="N23" i="3"/>
  <c r="N22" i="3"/>
  <c r="N21" i="3"/>
  <c r="U20" i="3"/>
  <c r="T20" i="3"/>
  <c r="S20" i="3"/>
  <c r="R20" i="3"/>
  <c r="Q20" i="3"/>
  <c r="P20" i="3"/>
  <c r="O20" i="3"/>
  <c r="M20" i="3"/>
  <c r="L20" i="3"/>
  <c r="K20" i="3"/>
  <c r="J20" i="3"/>
  <c r="I20" i="3"/>
  <c r="G20" i="3"/>
  <c r="F20" i="3" l="1"/>
  <c r="F263" i="3"/>
  <c r="F258" i="3"/>
  <c r="N263" i="3"/>
  <c r="N20" i="3"/>
  <c r="F253" i="3"/>
  <c r="N253" i="3"/>
  <c r="N258" i="3"/>
  <c r="N19" i="3"/>
  <c r="N18" i="3"/>
  <c r="N17" i="3"/>
  <c r="N16" i="3"/>
  <c r="U15" i="3"/>
  <c r="T15" i="3"/>
  <c r="S15" i="3"/>
  <c r="R15" i="3"/>
  <c r="Q15" i="3"/>
  <c r="P15" i="3"/>
  <c r="O15" i="3"/>
  <c r="M15" i="3"/>
  <c r="L15" i="3"/>
  <c r="K15" i="3"/>
  <c r="J15" i="3"/>
  <c r="I15" i="3"/>
  <c r="G15" i="3"/>
  <c r="F15" i="3" l="1"/>
  <c r="N15" i="3"/>
  <c r="N95" i="3"/>
  <c r="N94" i="3"/>
  <c r="N93" i="3"/>
  <c r="N92" i="3"/>
  <c r="U91" i="3"/>
  <c r="T91" i="3"/>
  <c r="S91" i="3"/>
  <c r="O91" i="3"/>
  <c r="G91" i="3"/>
  <c r="N91" i="3" l="1"/>
  <c r="M4" i="3"/>
  <c r="N5" i="3" l="1"/>
  <c r="N8" i="3"/>
  <c r="N7" i="3"/>
  <c r="L8" i="3"/>
  <c r="N4" i="3" l="1"/>
  <c r="N343" i="3"/>
  <c r="N342" i="3"/>
  <c r="N341" i="3"/>
  <c r="N340" i="3"/>
  <c r="N338" i="3"/>
  <c r="N337" i="3"/>
  <c r="N336" i="3"/>
  <c r="N335" i="3"/>
  <c r="N283" i="3"/>
  <c r="N282" i="3"/>
  <c r="N281" i="3"/>
  <c r="N280" i="3"/>
  <c r="N278" i="3"/>
  <c r="N277" i="3"/>
  <c r="N276" i="3"/>
  <c r="N275" i="3"/>
  <c r="N272" i="3"/>
  <c r="N271" i="3"/>
  <c r="N270" i="3"/>
  <c r="N269" i="3"/>
  <c r="N100" i="3"/>
  <c r="N99" i="3"/>
  <c r="N98" i="3"/>
  <c r="N97" i="3"/>
  <c r="N45" i="3"/>
  <c r="N44" i="3"/>
  <c r="N43" i="3"/>
  <c r="N42" i="3"/>
  <c r="N40" i="3"/>
  <c r="N39" i="3"/>
  <c r="N38" i="3"/>
  <c r="N37" i="3"/>
  <c r="N35" i="3"/>
  <c r="N34" i="3"/>
  <c r="N33" i="3"/>
  <c r="N29" i="3"/>
  <c r="N28" i="3"/>
  <c r="N27" i="3"/>
  <c r="N26" i="3"/>
  <c r="N14" i="3"/>
  <c r="N13" i="3"/>
  <c r="N12" i="3"/>
  <c r="N11" i="3"/>
  <c r="N274" i="3" l="1"/>
  <c r="U268" i="3"/>
  <c r="T268" i="3"/>
  <c r="S268" i="3"/>
  <c r="R268" i="3"/>
  <c r="Q268" i="3"/>
  <c r="P268" i="3"/>
  <c r="O268" i="3"/>
  <c r="M268" i="3"/>
  <c r="L268" i="3"/>
  <c r="K268" i="3"/>
  <c r="J268" i="3"/>
  <c r="I268" i="3"/>
  <c r="H268" i="3"/>
  <c r="G268" i="3"/>
  <c r="F268" i="3" l="1"/>
  <c r="N268" i="3"/>
  <c r="U96" i="3" l="1"/>
  <c r="T96" i="3"/>
  <c r="S96" i="3"/>
  <c r="R96" i="3"/>
  <c r="Q96" i="3"/>
  <c r="P96" i="3"/>
  <c r="O96" i="3"/>
  <c r="M96" i="3"/>
  <c r="L96" i="3"/>
  <c r="K96" i="3"/>
  <c r="J96" i="3"/>
  <c r="I96" i="3"/>
  <c r="G96" i="3"/>
  <c r="F96" i="3" l="1"/>
  <c r="N96" i="3"/>
  <c r="U339" i="3"/>
  <c r="T339" i="3"/>
  <c r="S339" i="3"/>
  <c r="R339" i="3"/>
  <c r="P339" i="3"/>
  <c r="O339" i="3"/>
  <c r="M339" i="3"/>
  <c r="L339" i="3"/>
  <c r="K339" i="3"/>
  <c r="J339" i="3"/>
  <c r="I339" i="3"/>
  <c r="H339" i="3"/>
  <c r="G339" i="3"/>
  <c r="F339" i="3" l="1"/>
  <c r="N339" i="3"/>
  <c r="U334" i="3" l="1"/>
  <c r="P334" i="3"/>
  <c r="O334" i="3"/>
  <c r="M334" i="3"/>
  <c r="L334" i="3"/>
  <c r="K334" i="3"/>
  <c r="J334" i="3"/>
  <c r="I334" i="3"/>
  <c r="H334" i="3"/>
  <c r="G334" i="3"/>
  <c r="F334" i="3" l="1"/>
  <c r="N334" i="3"/>
  <c r="K252" i="3" l="1"/>
  <c r="T252" i="3"/>
  <c r="P252" i="3"/>
  <c r="Q252" i="3"/>
  <c r="R252" i="3"/>
  <c r="S252" i="3"/>
  <c r="J252" i="3"/>
  <c r="H252" i="3"/>
  <c r="L252" i="3"/>
  <c r="I252" i="3"/>
  <c r="F252" i="3" l="1"/>
  <c r="N252" i="3"/>
  <c r="O274" i="3" l="1"/>
  <c r="M274" i="3"/>
  <c r="U279" i="3"/>
  <c r="T279" i="3"/>
  <c r="T273" i="3" s="1"/>
  <c r="S279" i="3"/>
  <c r="S273" i="3" s="1"/>
  <c r="R279" i="3"/>
  <c r="R273" i="3" s="1"/>
  <c r="Q279" i="3"/>
  <c r="Q273" i="3" s="1"/>
  <c r="P279" i="3"/>
  <c r="P273" i="3" s="1"/>
  <c r="O279" i="3"/>
  <c r="M279" i="3"/>
  <c r="L279" i="3"/>
  <c r="K279" i="3"/>
  <c r="J279" i="3"/>
  <c r="I279" i="3"/>
  <c r="H279" i="3"/>
  <c r="H4" i="3" s="1"/>
  <c r="G279" i="3"/>
  <c r="U41" i="3"/>
  <c r="O41" i="3"/>
  <c r="M41" i="3"/>
  <c r="L41" i="3"/>
  <c r="K41" i="3"/>
  <c r="J41" i="3"/>
  <c r="I41" i="3"/>
  <c r="G41" i="3"/>
  <c r="U31" i="3"/>
  <c r="T31" i="3"/>
  <c r="S31" i="3"/>
  <c r="P31" i="3"/>
  <c r="O31" i="3"/>
  <c r="M31" i="3"/>
  <c r="G31" i="3"/>
  <c r="U36" i="3"/>
  <c r="O36" i="3"/>
  <c r="M36" i="3"/>
  <c r="G36" i="3"/>
  <c r="F41" i="3" l="1"/>
  <c r="F279" i="3"/>
  <c r="L30" i="3"/>
  <c r="Q30" i="3"/>
  <c r="K273" i="3"/>
  <c r="I30" i="3"/>
  <c r="R30" i="3"/>
  <c r="S30" i="3"/>
  <c r="P30" i="3"/>
  <c r="T30" i="3"/>
  <c r="J30" i="3"/>
  <c r="I273" i="3"/>
  <c r="H273" i="3"/>
  <c r="L273" i="3"/>
  <c r="K30" i="3"/>
  <c r="J273" i="3"/>
  <c r="N31" i="3"/>
  <c r="N279" i="3"/>
  <c r="N273" i="3" s="1"/>
  <c r="N36" i="3"/>
  <c r="N41" i="3"/>
  <c r="F273" i="3" l="1"/>
  <c r="N30" i="3"/>
  <c r="F30" i="3"/>
  <c r="U25" i="3"/>
  <c r="T25" i="3"/>
  <c r="S25" i="3"/>
  <c r="R25" i="3"/>
  <c r="Q25" i="3"/>
  <c r="P25" i="3"/>
  <c r="O25" i="3"/>
  <c r="M25" i="3"/>
  <c r="L25" i="3"/>
  <c r="K25" i="3"/>
  <c r="J25" i="3"/>
  <c r="J4" i="3" s="1"/>
  <c r="I25" i="3"/>
  <c r="I4" i="3" s="1"/>
  <c r="G25" i="3"/>
  <c r="F25" i="3" l="1"/>
  <c r="N25" i="3"/>
  <c r="U10" i="3"/>
  <c r="T10" i="3"/>
  <c r="T4" i="3" s="1"/>
  <c r="S10" i="3"/>
  <c r="S4" i="3" s="1"/>
  <c r="R10" i="3"/>
  <c r="R4" i="3" s="1"/>
  <c r="Q10" i="3"/>
  <c r="Q4" i="3" s="1"/>
  <c r="P10" i="3"/>
  <c r="P4" i="3" s="1"/>
  <c r="O10" i="3"/>
  <c r="M10" i="3"/>
  <c r="L10" i="3"/>
  <c r="L4" i="3" s="1"/>
  <c r="K10" i="3"/>
  <c r="K4" i="3" s="1"/>
  <c r="G10" i="3"/>
  <c r="F10" i="3" l="1"/>
  <c r="F4" i="3" s="1"/>
  <c r="N10" i="3"/>
  <c r="P9" i="3"/>
  <c r="T9" i="3"/>
  <c r="Q9" i="3"/>
  <c r="R9" i="3"/>
  <c r="S9" i="3"/>
  <c r="N9" i="3" l="1"/>
</calcChain>
</file>

<file path=xl/sharedStrings.xml><?xml version="1.0" encoding="utf-8"?>
<sst xmlns="http://schemas.openxmlformats.org/spreadsheetml/2006/main" count="667" uniqueCount="210">
  <si>
    <t>공약
관리
번호</t>
    <phoneticPr fontId="1" type="noConversion"/>
  </si>
  <si>
    <t>확보총계</t>
  </si>
  <si>
    <t>도비</t>
    <phoneticPr fontId="1" type="noConversion"/>
  </si>
  <si>
    <t>분  야</t>
    <phoneticPr fontId="1" type="noConversion"/>
  </si>
  <si>
    <t>공약명</t>
    <phoneticPr fontId="1" type="noConversion"/>
  </si>
  <si>
    <t>2023년</t>
    <phoneticPr fontId="1" type="noConversion"/>
  </si>
  <si>
    <t>계</t>
    <phoneticPr fontId="1" type="noConversion"/>
  </si>
  <si>
    <t>민선8기 공약 연차별 투자계획</t>
    <phoneticPr fontId="1" type="noConversion"/>
  </si>
  <si>
    <t>공감하는 열린군정</t>
    <phoneticPr fontId="1" type="noConversion"/>
  </si>
  <si>
    <t>부서명</t>
    <phoneticPr fontId="1" type="noConversion"/>
  </si>
  <si>
    <t>민원과</t>
    <phoneticPr fontId="1" type="noConversion"/>
  </si>
  <si>
    <t>군청내 365일 “군민 고충해결센터” 개설</t>
    <phoneticPr fontId="1" type="noConversion"/>
  </si>
  <si>
    <t>재원</t>
    <phoneticPr fontId="1" type="noConversion"/>
  </si>
  <si>
    <t>2022년</t>
    <phoneticPr fontId="1" type="noConversion"/>
  </si>
  <si>
    <t>2024년</t>
    <phoneticPr fontId="1" type="noConversion"/>
  </si>
  <si>
    <t xml:space="preserve">2025년 </t>
    <phoneticPr fontId="1" type="noConversion"/>
  </si>
  <si>
    <t>2026년</t>
    <phoneticPr fontId="1" type="noConversion"/>
  </si>
  <si>
    <t>국비</t>
    <phoneticPr fontId="1" type="noConversion"/>
  </si>
  <si>
    <t>군비</t>
    <phoneticPr fontId="1" type="noConversion"/>
  </si>
  <si>
    <t>기타/민간</t>
    <phoneticPr fontId="1" type="noConversion"/>
  </si>
  <si>
    <t>임기전</t>
    <phoneticPr fontId="1" type="noConversion"/>
  </si>
  <si>
    <t>임기후</t>
    <phoneticPr fontId="1" type="noConversion"/>
  </si>
  <si>
    <t>임기중 투자 계획 (단위: 백만원)</t>
    <phoneticPr fontId="1" type="noConversion"/>
  </si>
  <si>
    <t>임기중 예산 확보 내역 (단위: 백만원)</t>
    <phoneticPr fontId="1" type="noConversion"/>
  </si>
  <si>
    <t>Ⅰ-4</t>
    <phoneticPr fontId="1" type="noConversion"/>
  </si>
  <si>
    <t>성장하는 지역경제</t>
    <phoneticPr fontId="1" type="noConversion"/>
  </si>
  <si>
    <t>청년창업지원센터 설립</t>
    <phoneticPr fontId="1" type="noConversion"/>
  </si>
  <si>
    <t>창업생태계와 청년일자리 창출 마스터플랜</t>
    <phoneticPr fontId="1" type="noConversion"/>
  </si>
  <si>
    <t>귀농귀촌 유치 활성화</t>
    <phoneticPr fontId="1" type="noConversion"/>
  </si>
  <si>
    <t>행복주는 복지군정</t>
    <phoneticPr fontId="1" type="noConversion"/>
  </si>
  <si>
    <t>청년 결혼장려금 및 신혼부부 행복주택 주거비 지원</t>
    <phoneticPr fontId="1" type="noConversion"/>
  </si>
  <si>
    <t>청년 지역정착 지원</t>
    <phoneticPr fontId="1" type="noConversion"/>
  </si>
  <si>
    <t>각종 위원회 청년위원할당제 시행
(비예산사업)</t>
    <phoneticPr fontId="1" type="noConversion"/>
  </si>
  <si>
    <t>Ⅰ-1</t>
    <phoneticPr fontId="1" type="noConversion"/>
  </si>
  <si>
    <t>Ⅴ-2</t>
    <phoneticPr fontId="1" type="noConversion"/>
  </si>
  <si>
    <t>Ⅴ-1</t>
    <phoneticPr fontId="1" type="noConversion"/>
  </si>
  <si>
    <t>Ⅱ- 3</t>
    <phoneticPr fontId="1" type="noConversion"/>
  </si>
  <si>
    <t>Ⅱ- 1</t>
    <phoneticPr fontId="1" type="noConversion"/>
  </si>
  <si>
    <t>Ⅱ- 2</t>
    <phoneticPr fontId="1" type="noConversion"/>
  </si>
  <si>
    <t>기획예산과</t>
    <phoneticPr fontId="1" type="noConversion"/>
  </si>
  <si>
    <t>Ⅰ-2</t>
    <phoneticPr fontId="1" type="noConversion"/>
  </si>
  <si>
    <t>하동군 정책자문단 운영
(비예산사업)</t>
    <phoneticPr fontId="1" type="noConversion"/>
  </si>
  <si>
    <t>Ⅰ-3</t>
    <phoneticPr fontId="1" type="noConversion"/>
  </si>
  <si>
    <t>읍면 이동 군수실 및 주민소통화상회의
(비예산사업)</t>
    <phoneticPr fontId="1" type="noConversion"/>
  </si>
  <si>
    <t>행정과</t>
    <phoneticPr fontId="1" type="noConversion"/>
  </si>
  <si>
    <t>Ⅱ- 4</t>
    <phoneticPr fontId="1" type="noConversion"/>
  </si>
  <si>
    <t>꿈이루는미래교육</t>
    <phoneticPr fontId="1" type="noConversion"/>
  </si>
  <si>
    <t>Ⅳ-1</t>
    <phoneticPr fontId="1" type="noConversion"/>
  </si>
  <si>
    <t>지역맞춤형 명문학교 육성</t>
    <phoneticPr fontId="1" type="noConversion"/>
  </si>
  <si>
    <t>Ⅳ-2</t>
    <phoneticPr fontId="1" type="noConversion"/>
  </si>
  <si>
    <t>미래를 여는 평생학습관 설치</t>
    <phoneticPr fontId="1" type="noConversion"/>
  </si>
  <si>
    <t>경제기업과</t>
    <phoneticPr fontId="1" type="noConversion"/>
  </si>
  <si>
    <t>Ⅱ-5</t>
    <phoneticPr fontId="1" type="noConversion"/>
  </si>
  <si>
    <t>상설, 비상설 등 특별성을 갖춘 특화시장 조성 : (구색, 가격, 특색, 맛, 정 등 5대 요소를 갖춘 시장 육성)</t>
    <phoneticPr fontId="1" type="noConversion"/>
  </si>
  <si>
    <t>Ⅱ-6</t>
    <phoneticPr fontId="1" type="noConversion"/>
  </si>
  <si>
    <t>쇠퇴하는 취약 소상공인, 자영업자 재창업 지원</t>
    <phoneticPr fontId="1" type="noConversion"/>
  </si>
  <si>
    <t>Ⅱ-7</t>
    <phoneticPr fontId="1" type="noConversion"/>
  </si>
  <si>
    <t>Ⅱ-10</t>
    <phoneticPr fontId="1" type="noConversion"/>
  </si>
  <si>
    <t>Ⅱ-8</t>
    <phoneticPr fontId="1" type="noConversion"/>
  </si>
  <si>
    <t>Ⅱ-14</t>
    <phoneticPr fontId="1" type="noConversion"/>
  </si>
  <si>
    <t>노후공동주택 시설개선을 통한 
명품주거단지 조성</t>
    <phoneticPr fontId="1" type="noConversion"/>
  </si>
  <si>
    <t>Ⅱ-15</t>
    <phoneticPr fontId="1" type="noConversion"/>
  </si>
  <si>
    <t>LH 고령자 전용 임대 아파트 건립
(무장애 시스템)</t>
    <phoneticPr fontId="1" type="noConversion"/>
  </si>
  <si>
    <t>Ⅱ-16</t>
    <phoneticPr fontId="1" type="noConversion"/>
  </si>
  <si>
    <t>Ⅱ-9</t>
    <phoneticPr fontId="1" type="noConversion"/>
  </si>
  <si>
    <t>Ⅱ-11</t>
    <phoneticPr fontId="1" type="noConversion"/>
  </si>
  <si>
    <t>Ⅱ-17</t>
    <phoneticPr fontId="1" type="noConversion"/>
  </si>
  <si>
    <t>스마트 교통 시스템 및 안전교통망 구축</t>
    <phoneticPr fontId="1" type="noConversion"/>
  </si>
  <si>
    <t>Ⅱ-12</t>
    <phoneticPr fontId="1" type="noConversion"/>
  </si>
  <si>
    <t>건설기계 공영 주기장 설치</t>
    <phoneticPr fontId="1" type="noConversion"/>
  </si>
  <si>
    <t>Ⅱ-13</t>
    <phoneticPr fontId="1" type="noConversion"/>
  </si>
  <si>
    <t>어르신 안전버스 운행</t>
    <phoneticPr fontId="1" type="noConversion"/>
  </si>
  <si>
    <t>스마트 통합관제시스템 및 재난예방시스템 확충</t>
    <phoneticPr fontId="1" type="noConversion"/>
  </si>
  <si>
    <t>해양수산과</t>
    <phoneticPr fontId="1" type="noConversion"/>
  </si>
  <si>
    <t>Ⅱ-19</t>
    <phoneticPr fontId="1" type="noConversion"/>
  </si>
  <si>
    <t>어항시설 정비 및 어촌신활력 증진사업 확대</t>
    <phoneticPr fontId="1" type="noConversion"/>
  </si>
  <si>
    <t>Ⅱ-20</t>
    <phoneticPr fontId="1" type="noConversion"/>
  </si>
  <si>
    <t>친환경 양식어업 생산기반 구축
및 해양환경정비 확대</t>
    <phoneticPr fontId="1" type="noConversion"/>
  </si>
  <si>
    <t>투자유치단</t>
    <phoneticPr fontId="1" type="noConversion"/>
  </si>
  <si>
    <t>-</t>
    <phoneticPr fontId="1" type="noConversion"/>
  </si>
  <si>
    <t>대송산업단지 기업유치 인구증대</t>
    <phoneticPr fontId="1" type="noConversion"/>
  </si>
  <si>
    <t>대송산업단지 스마트그린산단 구축</t>
    <phoneticPr fontId="1" type="noConversion"/>
  </si>
  <si>
    <t>Ⅱ-18</t>
    <phoneticPr fontId="1" type="noConversion"/>
  </si>
  <si>
    <t>농축산과</t>
    <phoneticPr fontId="1" type="noConversion"/>
  </si>
  <si>
    <t>Ⅱ-24</t>
    <phoneticPr fontId="1" type="noConversion"/>
  </si>
  <si>
    <t>스마트 축산 ICT단지 조성</t>
  </si>
  <si>
    <t>Ⅱ-25</t>
    <phoneticPr fontId="1" type="noConversion"/>
  </si>
  <si>
    <t>반려동물 등 동물보호·복지 확대 운영</t>
    <phoneticPr fontId="1" type="noConversion"/>
  </si>
  <si>
    <t>Ⅱ-21</t>
    <phoneticPr fontId="1" type="noConversion"/>
  </si>
  <si>
    <t>Ⅱ-22</t>
    <phoneticPr fontId="1" type="noConversion"/>
  </si>
  <si>
    <t>Ⅱ-23</t>
    <phoneticPr fontId="1" type="noConversion"/>
  </si>
  <si>
    <t>Ⅳ-3</t>
    <phoneticPr fontId="1" type="noConversion"/>
  </si>
  <si>
    <t>2023 하동세계차엑스포 성공적 개최 지원</t>
    <phoneticPr fontId="1" type="noConversion"/>
  </si>
  <si>
    <t xml:space="preserve">경제자유구역 하동지구 투자유치 플랫폼 구축 </t>
    <phoneticPr fontId="1" type="noConversion"/>
  </si>
  <si>
    <t>농산물
유통과</t>
    <phoneticPr fontId="1" type="noConversion"/>
  </si>
  <si>
    <t>녹차 농가소득 증대 고급화, 
대중화 지원</t>
    <phoneticPr fontId="1" type="noConversion"/>
  </si>
  <si>
    <t>하동 대봉감 공동브랜딩</t>
    <phoneticPr fontId="1" type="noConversion"/>
  </si>
  <si>
    <t>농산물 포장재 및 택배비 지원 확대</t>
    <phoneticPr fontId="1" type="noConversion"/>
  </si>
  <si>
    <t>Ⅱ-26</t>
    <phoneticPr fontId="1" type="noConversion"/>
  </si>
  <si>
    <t>Ⅱ-27</t>
    <phoneticPr fontId="1" type="noConversion"/>
  </si>
  <si>
    <t>농업소득과</t>
    <phoneticPr fontId="1" type="noConversion"/>
  </si>
  <si>
    <t>친환경농업지구 확대</t>
    <phoneticPr fontId="1" type="noConversion"/>
  </si>
  <si>
    <t>신품종·아열대 소득작목 재배육성</t>
    <phoneticPr fontId="1" type="noConversion"/>
  </si>
  <si>
    <t>스마트 팜 단지 지원 사업</t>
    <phoneticPr fontId="1" type="noConversion"/>
  </si>
  <si>
    <t>Ⅱ-28</t>
    <phoneticPr fontId="1" type="noConversion"/>
  </si>
  <si>
    <t>Ⅱ-29</t>
    <phoneticPr fontId="1" type="noConversion"/>
  </si>
  <si>
    <t>Ⅱ-31</t>
    <phoneticPr fontId="1" type="noConversion"/>
  </si>
  <si>
    <t>Ⅱ-30</t>
    <phoneticPr fontId="1" type="noConversion"/>
  </si>
  <si>
    <t>문화관광과</t>
    <phoneticPr fontId="1" type="noConversion"/>
  </si>
  <si>
    <t>매력있는 문화관광</t>
    <phoneticPr fontId="1" type="noConversion"/>
  </si>
  <si>
    <t>Ⅲ-1</t>
    <phoneticPr fontId="1" type="noConversion"/>
  </si>
  <si>
    <t>Ⅲ-2</t>
    <phoneticPr fontId="1" type="noConversion"/>
  </si>
  <si>
    <t>청암 하동호 중심 관광 플랫폼 구축</t>
    <phoneticPr fontId="1" type="noConversion"/>
  </si>
  <si>
    <t>Ⅲ-3</t>
    <phoneticPr fontId="1" type="noConversion"/>
  </si>
  <si>
    <t>지리산국립공원, 한려해상국립공원 활용 체류형 관광 하동</t>
    <phoneticPr fontId="1" type="noConversion"/>
  </si>
  <si>
    <t>Ⅲ-4</t>
    <phoneticPr fontId="1" type="noConversion"/>
  </si>
  <si>
    <t>Ⅲ-5</t>
    <phoneticPr fontId="1" type="noConversion"/>
  </si>
  <si>
    <t>Ⅲ-6</t>
    <phoneticPr fontId="1" type="noConversion"/>
  </si>
  <si>
    <t xml:space="preserve">50개 핫플레이스 지정 </t>
    <phoneticPr fontId="1" type="noConversion"/>
  </si>
  <si>
    <t>Ⅲ-10</t>
    <phoneticPr fontId="1" type="noConversion"/>
  </si>
  <si>
    <t>문화예술 창작지원센터 설치(하동문화예술인의 날 지정)</t>
    <phoneticPr fontId="1" type="noConversion"/>
  </si>
  <si>
    <t>Ⅲ-11</t>
    <phoneticPr fontId="1" type="noConversion"/>
  </si>
  <si>
    <t>하동예술단 창단</t>
    <phoneticPr fontId="1" type="noConversion"/>
  </si>
  <si>
    <t>Ⅲ-12</t>
    <phoneticPr fontId="1" type="noConversion"/>
  </si>
  <si>
    <t>Ⅲ-13</t>
    <phoneticPr fontId="1" type="noConversion"/>
  </si>
  <si>
    <t>유교, 안보 문화유산 콘텐츠 구축</t>
    <phoneticPr fontId="1" type="noConversion"/>
  </si>
  <si>
    <t>Ⅲ-7</t>
    <phoneticPr fontId="1" type="noConversion"/>
  </si>
  <si>
    <t>시설체육과</t>
    <phoneticPr fontId="1" type="noConversion"/>
  </si>
  <si>
    <t>사계절 전지훈련장 조성</t>
    <phoneticPr fontId="1" type="noConversion"/>
  </si>
  <si>
    <t>Ⅴ-13</t>
    <phoneticPr fontId="1" type="noConversion"/>
  </si>
  <si>
    <t>산림녹지과</t>
    <phoneticPr fontId="1" type="noConversion"/>
  </si>
  <si>
    <t xml:space="preserve">사계 찾아오는 플라워 하동공원 조성 </t>
    <phoneticPr fontId="1" type="noConversion"/>
  </si>
  <si>
    <t>가족정책과</t>
    <phoneticPr fontId="1" type="noConversion"/>
  </si>
  <si>
    <t>Ⅳ-4</t>
    <phoneticPr fontId="1" type="noConversion"/>
  </si>
  <si>
    <t>어르신 맞춤형 일자리 확대</t>
  </si>
  <si>
    <t>마을 경로당 경로복지관 확대 운영</t>
  </si>
  <si>
    <t>전국 으뜸 아이키우기 좋은환경 조성</t>
    <phoneticPr fontId="1" type="noConversion"/>
  </si>
  <si>
    <t>Ⅴ-9</t>
    <phoneticPr fontId="1" type="noConversion"/>
  </si>
  <si>
    <t>Ⅴ-10</t>
    <phoneticPr fontId="1" type="noConversion"/>
  </si>
  <si>
    <t>꿈나무 행복키움센터 건립</t>
    <phoneticPr fontId="1" type="noConversion"/>
  </si>
  <si>
    <t>수도사업과</t>
    <phoneticPr fontId="1" type="noConversion"/>
  </si>
  <si>
    <t>상수도 스마트 미터링</t>
    <phoneticPr fontId="1" type="noConversion"/>
  </si>
  <si>
    <t>v-11</t>
    <phoneticPr fontId="1" type="noConversion"/>
  </si>
  <si>
    <t>Ⅴ-12</t>
    <phoneticPr fontId="1" type="noConversion"/>
  </si>
  <si>
    <t>Ⅴ-14</t>
    <phoneticPr fontId="1" type="noConversion"/>
  </si>
  <si>
    <t>보건정책과</t>
    <phoneticPr fontId="1" type="noConversion"/>
  </si>
  <si>
    <t>종합병원급 공공보건의료 구축
(응급의료 기능 강화)</t>
    <phoneticPr fontId="1" type="noConversion"/>
  </si>
  <si>
    <t>의료취약지 원격의료 시스템 구축</t>
    <phoneticPr fontId="1" type="noConversion"/>
  </si>
  <si>
    <t>V-15</t>
    <phoneticPr fontId="1" type="noConversion"/>
  </si>
  <si>
    <t>V-16</t>
    <phoneticPr fontId="1" type="noConversion"/>
  </si>
  <si>
    <t xml:space="preserve">장애인 종합지원센터 설치 및
하동형 장애인일자리사업 </t>
    <phoneticPr fontId="1" type="noConversion"/>
  </si>
  <si>
    <t>주민행복과</t>
    <phoneticPr fontId="1" type="noConversion"/>
  </si>
  <si>
    <t>V-3</t>
    <phoneticPr fontId="1" type="noConversion"/>
  </si>
  <si>
    <t>365 다이나믹 군민 건강실현 체육복지 인프라 구축</t>
    <phoneticPr fontId="1" type="noConversion"/>
  </si>
  <si>
    <t>공감하는</t>
    <phoneticPr fontId="1" type="noConversion"/>
  </si>
  <si>
    <t>열린군정</t>
    <phoneticPr fontId="1" type="noConversion"/>
  </si>
  <si>
    <t>성장하는</t>
    <phoneticPr fontId="1" type="noConversion"/>
  </si>
  <si>
    <t>지역경제</t>
    <phoneticPr fontId="1" type="noConversion"/>
  </si>
  <si>
    <t>소   계</t>
    <phoneticPr fontId="1" type="noConversion"/>
  </si>
  <si>
    <t>매력있는</t>
    <phoneticPr fontId="1" type="noConversion"/>
  </si>
  <si>
    <t>문화관광</t>
    <phoneticPr fontId="1" type="noConversion"/>
  </si>
  <si>
    <t>행복주는</t>
    <phoneticPr fontId="1" type="noConversion"/>
  </si>
  <si>
    <t>복지군정</t>
    <phoneticPr fontId="1" type="noConversion"/>
  </si>
  <si>
    <t>꿈이루는</t>
    <phoneticPr fontId="1" type="noConversion"/>
  </si>
  <si>
    <t>미래교육</t>
    <phoneticPr fontId="1" type="noConversion"/>
  </si>
  <si>
    <t>투자계획
총계</t>
    <phoneticPr fontId="1" type="noConversion"/>
  </si>
  <si>
    <t>국비</t>
    <phoneticPr fontId="1" type="noConversion"/>
  </si>
  <si>
    <t>도비</t>
    <phoneticPr fontId="1" type="noConversion"/>
  </si>
  <si>
    <t>군비</t>
    <phoneticPr fontId="1" type="noConversion"/>
  </si>
  <si>
    <t>총 계</t>
    <phoneticPr fontId="1" type="noConversion"/>
  </si>
  <si>
    <t>비고</t>
    <phoneticPr fontId="1" type="noConversion"/>
  </si>
  <si>
    <t>재원별 예산</t>
    <phoneticPr fontId="1" type="noConversion"/>
  </si>
  <si>
    <t>소상공인·청년 창업 및 경영자금 지원</t>
    <phoneticPr fontId="1" type="noConversion"/>
  </si>
  <si>
    <t>농공단지 입주기업 경쟁력 제고 및 기업가치 상승</t>
    <phoneticPr fontId="1" type="noConversion"/>
  </si>
  <si>
    <t xml:space="preserve">농촌인력제공·기숙사 건립 </t>
    <phoneticPr fontId="1" type="noConversion"/>
  </si>
  <si>
    <t>신규 거점마을 조성사업</t>
    <phoneticPr fontId="1" type="noConversion"/>
  </si>
  <si>
    <t>섬진강 스마트그린루프 조성사업</t>
    <phoneticPr fontId="1" type="noConversion"/>
  </si>
  <si>
    <t>금오산 어드벤처 레포츠 통합관광단지 조성</t>
    <phoneticPr fontId="1" type="noConversion"/>
  </si>
  <si>
    <t>1면 1명품 정원 조성</t>
    <phoneticPr fontId="1" type="noConversion"/>
  </si>
  <si>
    <t>최참판댁 토지문화마을 조성</t>
    <phoneticPr fontId="1" type="noConversion"/>
  </si>
  <si>
    <t>하동아카데미
(공교육과 사교육, 평생학습 조화) 운영</t>
    <phoneticPr fontId="1" type="noConversion"/>
  </si>
  <si>
    <t>청소년 문화카드 제공</t>
    <phoneticPr fontId="1" type="noConversion"/>
  </si>
  <si>
    <t>노인복지관 분원 설치</t>
    <phoneticPr fontId="1" type="noConversion"/>
  </si>
  <si>
    <t>복지 네크워크 누리 마을 조성</t>
    <phoneticPr fontId="1" type="noConversion"/>
  </si>
  <si>
    <t>지역거주 청년근로자 주거안정 지원</t>
    <phoneticPr fontId="1" type="noConversion"/>
  </si>
  <si>
    <t>도시과</t>
    <phoneticPr fontId="1" type="noConversion"/>
  </si>
  <si>
    <t>안전교통과</t>
    <phoneticPr fontId="1" type="noConversion"/>
  </si>
  <si>
    <t>건설과</t>
    <phoneticPr fontId="1" type="noConversion"/>
  </si>
  <si>
    <t>계</t>
  </si>
  <si>
    <t>국비</t>
  </si>
  <si>
    <t>도비</t>
  </si>
  <si>
    <t>군비</t>
  </si>
  <si>
    <t>-</t>
  </si>
  <si>
    <t>기타/민간</t>
  </si>
  <si>
    <t>요양보호사 처우개선</t>
    <phoneticPr fontId="1" type="noConversion"/>
  </si>
  <si>
    <t xml:space="preserve"> 미래도시 도시종합발전계획 수립</t>
    <phoneticPr fontId="1" type="noConversion"/>
  </si>
  <si>
    <t>건축과</t>
    <phoneticPr fontId="1" type="noConversion"/>
  </si>
  <si>
    <t>미래전략   담당관</t>
    <phoneticPr fontId="1" type="noConversion"/>
  </si>
  <si>
    <t>건설과        안전교통과</t>
    <phoneticPr fontId="1" type="noConversion"/>
  </si>
  <si>
    <t>갈사만산업단지 첨단·복합물류 산업 유치</t>
    <phoneticPr fontId="1" type="noConversion"/>
  </si>
  <si>
    <t>충의공 정기룡장군 선양사업</t>
    <phoneticPr fontId="1" type="noConversion"/>
  </si>
  <si>
    <t>미래전략담당관</t>
    <phoneticPr fontId="1" type="noConversion"/>
  </si>
  <si>
    <t>국가대표급 8대 특산품 + 1읍면 1전략 특산품 육성</t>
    <phoneticPr fontId="1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</si>
  <si>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ajor"/>
      </rPr>
      <t>-4</t>
    </r>
    <phoneticPr fontId="1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</si>
  <si>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ajor"/>
      </rPr>
      <t>-5</t>
    </r>
    <phoneticPr fontId="1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</si>
  <si>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ajor"/>
      </rPr>
      <t>-6</t>
    </r>
    <phoneticPr fontId="1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</si>
  <si>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ajor"/>
      </rPr>
      <t>-7</t>
    </r>
    <phoneticPr fontId="1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</si>
  <si>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ajor"/>
      </rPr>
      <t>-8</t>
    </r>
    <phoneticPr fontId="1" type="noConversion"/>
  </si>
  <si>
    <t>Ⅲ-14</t>
    <phoneticPr fontId="1" type="noConversion"/>
  </si>
  <si>
    <t>Ⅲ-15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</si>
</sst>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_ ;[Red]\-#,##0.0\ "/>
    <numFmt numFmtId="178" formatCode="#,##0_);[Red]\(#,##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</font>
    <font>
      <sz val="9"/>
      <color rgb="FFFF0000"/>
      <name val="맑은 고딕"/>
      <family val="3"/>
      <charset val="129"/>
      <scheme val="major"/>
    </font>
    <font>
      <sz val="12"/>
      <color rgb="FF000000"/>
      <name val="함초롬돋움"/>
      <family val="3"/>
      <charset val="129"/>
    </font>
    <font>
      <sz val="9"/>
      <color rgb="FF0000FF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rgb="FF3A2060"/>
      </left>
      <right style="thin">
        <color rgb="FF3A2060"/>
      </right>
      <top style="thin">
        <color rgb="FF3A2060"/>
      </top>
      <bottom style="thin">
        <color rgb="FF3A2060"/>
      </bottom>
      <diagonal/>
    </border>
    <border>
      <left style="thin">
        <color rgb="FF3A2060"/>
      </left>
      <right/>
      <top style="thin">
        <color rgb="FF3A2060"/>
      </top>
      <bottom style="thin">
        <color rgb="FF3A2060"/>
      </bottom>
      <diagonal/>
    </border>
    <border>
      <left style="thin">
        <color rgb="FF3A2060"/>
      </left>
      <right style="thin">
        <color rgb="FF3A2060"/>
      </right>
      <top style="thin">
        <color rgb="FF3A2060"/>
      </top>
      <bottom style="thick">
        <color rgb="FF000000"/>
      </bottom>
      <diagonal/>
    </border>
    <border>
      <left style="thin">
        <color rgb="FF3A2060"/>
      </left>
      <right/>
      <top style="thin">
        <color rgb="FF3A2060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76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2" xfId="0" applyNumberFormat="1" applyFont="1" applyFill="1" applyBorder="1" applyAlignment="1" applyProtection="1">
      <alignment horizontal="right" vertical="center" shrinkToFit="1"/>
    </xf>
    <xf numFmtId="176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3" fillId="7" borderId="12" xfId="0" applyFont="1" applyFill="1" applyBorder="1" applyAlignment="1" applyProtection="1">
      <alignment vertical="center" wrapText="1"/>
      <protection locked="0"/>
    </xf>
    <xf numFmtId="0" fontId="3" fillId="7" borderId="13" xfId="0" applyFont="1" applyFill="1" applyBorder="1" applyAlignment="1" applyProtection="1">
      <alignment vertical="center" wrapText="1"/>
      <protection locked="0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vertical="center" wrapText="1"/>
      <protection locked="0"/>
    </xf>
    <xf numFmtId="0" fontId="3" fillId="7" borderId="11" xfId="0" applyFont="1" applyFill="1" applyBorder="1" applyAlignment="1" applyProtection="1">
      <alignment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5" xfId="0" applyFont="1" applyFill="1" applyBorder="1" applyAlignment="1" applyProtection="1">
      <alignment horizontal="center" vertical="center" wrapText="1"/>
      <protection locked="0"/>
    </xf>
    <xf numFmtId="0" fontId="3" fillId="7" borderId="18" xfId="0" applyFont="1" applyFill="1" applyBorder="1" applyAlignment="1" applyProtection="1">
      <alignment horizontal="center" vertical="center" wrapText="1"/>
      <protection locked="0"/>
    </xf>
    <xf numFmtId="0" fontId="3" fillId="8" borderId="27" xfId="0" applyFont="1" applyFill="1" applyBorder="1" applyAlignment="1" applyProtection="1">
      <alignment horizontal="center" vertical="center" wrapText="1"/>
      <protection locked="0"/>
    </xf>
    <xf numFmtId="0" fontId="3" fillId="7" borderId="29" xfId="0" applyFont="1" applyFill="1" applyBorder="1" applyAlignment="1" applyProtection="1">
      <alignment vertical="center" wrapText="1"/>
      <protection locked="0"/>
    </xf>
    <xf numFmtId="0" fontId="3" fillId="7" borderId="35" xfId="0" applyFont="1" applyFill="1" applyBorder="1" applyAlignment="1" applyProtection="1">
      <alignment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3" fillId="8" borderId="1" xfId="0" applyNumberFormat="1" applyFont="1" applyFill="1" applyBorder="1" applyAlignment="1" applyProtection="1">
      <alignment horizontal="right" vertical="center" wrapText="1" shrinkToFit="1"/>
      <protection locked="0"/>
    </xf>
    <xf numFmtId="176" fontId="3" fillId="8" borderId="4" xfId="0" applyNumberFormat="1" applyFont="1" applyFill="1" applyBorder="1" applyAlignment="1" applyProtection="1">
      <alignment horizontal="right" vertical="center" wrapText="1" shrinkToFit="1"/>
      <protection locked="0"/>
    </xf>
    <xf numFmtId="176" fontId="3" fillId="7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8" borderId="40" xfId="0" applyFont="1" applyFill="1" applyBorder="1" applyAlignment="1" applyProtection="1">
      <alignment horizontal="center" vertical="center" wrapText="1"/>
      <protection locked="0"/>
    </xf>
    <xf numFmtId="176" fontId="3" fillId="8" borderId="24" xfId="0" applyNumberFormat="1" applyFont="1" applyFill="1" applyBorder="1" applyAlignment="1" applyProtection="1">
      <alignment horizontal="right" vertical="center" wrapText="1" shrinkToFit="1"/>
      <protection locked="0"/>
    </xf>
    <xf numFmtId="176" fontId="3" fillId="8" borderId="42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176" fontId="3" fillId="3" borderId="6" xfId="0" applyNumberFormat="1" applyFont="1" applyFill="1" applyBorder="1" applyAlignment="1" applyProtection="1">
      <alignment horizontal="right" vertical="center" wrapText="1" shrinkToFit="1"/>
      <protection locked="0"/>
    </xf>
    <xf numFmtId="176" fontId="3" fillId="4" borderId="19" xfId="0" applyNumberFormat="1" applyFont="1" applyFill="1" applyBorder="1" applyAlignment="1" applyProtection="1">
      <alignment horizontal="right" vertical="center" wrapText="1" shrinkToFit="1"/>
      <protection locked="0"/>
    </xf>
    <xf numFmtId="176" fontId="3" fillId="4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8" borderId="39" xfId="0" applyFont="1" applyFill="1" applyBorder="1" applyAlignment="1" applyProtection="1">
      <alignment horizontal="center" vertical="center" wrapText="1" shrinkToFit="1"/>
      <protection locked="0"/>
    </xf>
    <xf numFmtId="0" fontId="3" fillId="8" borderId="49" xfId="0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 wrapText="1"/>
    </xf>
    <xf numFmtId="176" fontId="4" fillId="2" borderId="2" xfId="0" applyNumberFormat="1" applyFont="1" applyFill="1" applyBorder="1" applyAlignment="1" applyProtection="1">
      <alignment horizontal="right" vertical="center" shrinkToFit="1"/>
    </xf>
    <xf numFmtId="176" fontId="4" fillId="2" borderId="32" xfId="0" applyNumberFormat="1" applyFont="1" applyFill="1" applyBorder="1" applyAlignment="1" applyProtection="1">
      <alignment horizontal="right" vertical="center" shrinkToFit="1"/>
    </xf>
    <xf numFmtId="176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2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176" fontId="4" fillId="2" borderId="28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" xfId="0" applyFont="1" applyBorder="1" applyAlignment="1">
      <alignment vertical="center" wrapText="1"/>
    </xf>
    <xf numFmtId="0" fontId="8" fillId="9" borderId="1" xfId="0" applyFont="1" applyFill="1" applyBorder="1" applyAlignment="1" applyProtection="1">
      <alignment vertical="center" wrapText="1"/>
      <protection locked="0"/>
    </xf>
    <xf numFmtId="177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4" fillId="5" borderId="2" xfId="0" applyNumberFormat="1" applyFont="1" applyFill="1" applyBorder="1" applyAlignment="1" applyProtection="1">
      <alignment horizontal="right" vertical="center" shrinkToFit="1"/>
    </xf>
    <xf numFmtId="176" fontId="3" fillId="8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55" xfId="0" applyFont="1" applyBorder="1" applyAlignment="1">
      <alignment horizontal="right" vertical="center" wrapText="1"/>
    </xf>
    <xf numFmtId="0" fontId="9" fillId="0" borderId="56" xfId="0" applyFont="1" applyBorder="1" applyAlignment="1">
      <alignment horizontal="right" vertical="center" wrapText="1"/>
    </xf>
    <xf numFmtId="0" fontId="9" fillId="0" borderId="57" xfId="0" applyFont="1" applyBorder="1" applyAlignment="1">
      <alignment horizontal="right" vertical="center" wrapText="1"/>
    </xf>
    <xf numFmtId="0" fontId="9" fillId="0" borderId="58" xfId="0" applyFont="1" applyBorder="1" applyAlignment="1">
      <alignment horizontal="right" vertical="center" wrapText="1"/>
    </xf>
    <xf numFmtId="3" fontId="0" fillId="0" borderId="0" xfId="0" applyNumberFormat="1">
      <alignment vertical="center"/>
    </xf>
    <xf numFmtId="3" fontId="9" fillId="0" borderId="55" xfId="0" applyNumberFormat="1" applyFont="1" applyBorder="1" applyAlignment="1">
      <alignment horizontal="right" vertical="center" wrapText="1"/>
    </xf>
    <xf numFmtId="176" fontId="3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4" borderId="6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3" borderId="26" xfId="0" applyNumberFormat="1" applyFont="1" applyFill="1" applyBorder="1" applyAlignment="1" applyProtection="1">
      <alignment horizontal="right" vertical="center" wrapText="1" shrinkToFit="1"/>
      <protection locked="0"/>
    </xf>
    <xf numFmtId="176" fontId="3" fillId="4" borderId="38" xfId="0" applyNumberFormat="1" applyFont="1" applyFill="1" applyBorder="1" applyAlignment="1" applyProtection="1">
      <alignment horizontal="right" vertical="center" wrapText="1" shrinkToFit="1"/>
      <protection locked="0"/>
    </xf>
    <xf numFmtId="176" fontId="3" fillId="8" borderId="41" xfId="0" applyNumberFormat="1" applyFont="1" applyFill="1" applyBorder="1" applyAlignment="1" applyProtection="1">
      <alignment horizontal="right" vertical="center" wrapText="1" shrinkToFit="1"/>
      <protection locked="0"/>
    </xf>
    <xf numFmtId="176" fontId="3" fillId="8" borderId="28" xfId="0" applyNumberFormat="1" applyFont="1" applyFill="1" applyBorder="1" applyAlignment="1" applyProtection="1">
      <alignment horizontal="right" vertical="center" wrapText="1" shrinkToFit="1"/>
      <protection locked="0"/>
    </xf>
    <xf numFmtId="176" fontId="3" fillId="7" borderId="36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176" fontId="4" fillId="6" borderId="1" xfId="0" applyNumberFormat="1" applyFont="1" applyFill="1" applyBorder="1" applyAlignment="1" applyProtection="1">
      <alignment horizontal="right" vertical="center" shrinkToFit="1"/>
      <protection locked="0"/>
    </xf>
    <xf numFmtId="176" fontId="4" fillId="6" borderId="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4" xfId="0" applyNumberFormat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right" vertical="center" shrinkToFit="1"/>
    </xf>
    <xf numFmtId="0" fontId="4" fillId="0" borderId="24" xfId="0" applyFont="1" applyBorder="1" applyAlignment="1">
      <alignment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6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6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4" xfId="0" applyFont="1" applyFill="1" applyBorder="1" applyAlignment="1" applyProtection="1">
      <alignment vertical="center" wrapText="1"/>
      <protection locked="0"/>
    </xf>
    <xf numFmtId="176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176" fontId="3" fillId="3" borderId="38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4" borderId="37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4" borderId="38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3" borderId="45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4" borderId="46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48" xfId="0" applyFont="1" applyFill="1" applyBorder="1" applyAlignment="1" applyProtection="1">
      <alignment horizontal="center" vertical="center" wrapText="1" shrinkToFit="1"/>
      <protection locked="0"/>
    </xf>
    <xf numFmtId="0" fontId="3" fillId="3" borderId="43" xfId="0" applyFont="1" applyFill="1" applyBorder="1" applyAlignment="1" applyProtection="1">
      <alignment horizontal="center" vertical="center" wrapText="1" shrinkToFi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8" borderId="17" xfId="0" applyFont="1" applyFill="1" applyBorder="1" applyAlignment="1" applyProtection="1">
      <alignment horizontal="center" vertical="center" wrapText="1"/>
      <protection locked="0"/>
    </xf>
    <xf numFmtId="0" fontId="3" fillId="8" borderId="39" xfId="0" applyFont="1" applyFill="1" applyBorder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center" vertical="center" wrapText="1"/>
      <protection locked="0"/>
    </xf>
    <xf numFmtId="0" fontId="3" fillId="8" borderId="24" xfId="0" applyFont="1" applyFill="1" applyBorder="1" applyAlignment="1" applyProtection="1">
      <alignment horizontal="center" vertical="center" wrapText="1"/>
      <protection locked="0"/>
    </xf>
    <xf numFmtId="178" fontId="3" fillId="7" borderId="20" xfId="0" applyNumberFormat="1" applyFont="1" applyFill="1" applyBorder="1" applyAlignment="1" applyProtection="1">
      <alignment horizontal="right" vertical="center" wrapText="1" shrinkToFit="1"/>
      <protection locked="0"/>
    </xf>
    <xf numFmtId="178" fontId="3" fillId="7" borderId="11" xfId="0" applyNumberFormat="1" applyFont="1" applyFill="1" applyBorder="1" applyAlignment="1" applyProtection="1">
      <alignment horizontal="right" vertical="center" wrapText="1" shrinkToFit="1"/>
      <protection locked="0"/>
    </xf>
    <xf numFmtId="178" fontId="3" fillId="7" borderId="15" xfId="0" applyNumberFormat="1" applyFont="1" applyFill="1" applyBorder="1" applyAlignment="1" applyProtection="1">
      <alignment horizontal="center" vertical="center" wrapText="1" shrinkToFit="1"/>
      <protection locked="0"/>
    </xf>
    <xf numFmtId="178" fontId="4" fillId="5" borderId="21" xfId="0" applyNumberFormat="1" applyFont="1" applyFill="1" applyBorder="1" applyAlignment="1" applyProtection="1">
      <alignment horizontal="right" vertical="center" shrinkToFit="1"/>
    </xf>
    <xf numFmtId="178" fontId="4" fillId="2" borderId="2" xfId="0" applyNumberFormat="1" applyFont="1" applyFill="1" applyBorder="1" applyAlignment="1" applyProtection="1">
      <alignment horizontal="right" vertical="center" shrinkToFit="1"/>
    </xf>
    <xf numFmtId="178" fontId="4" fillId="5" borderId="2" xfId="0" applyNumberFormat="1" applyFont="1" applyFill="1" applyBorder="1" applyAlignment="1" applyProtection="1">
      <alignment horizontal="right" vertical="center" shrinkToFit="1"/>
    </xf>
    <xf numFmtId="178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178" fontId="4" fillId="5" borderId="4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178" fontId="4" fillId="5" borderId="2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3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3" fillId="7" borderId="13" xfId="0" applyNumberFormat="1" applyFont="1" applyFill="1" applyBorder="1" applyAlignment="1" applyProtection="1">
      <alignment horizontal="center" vertical="center" wrapText="1" shrinkToFit="1"/>
      <protection locked="0"/>
    </xf>
    <xf numFmtId="178" fontId="3" fillId="7" borderId="18" xfId="0" applyNumberFormat="1" applyFont="1" applyFill="1" applyBorder="1" applyAlignment="1" applyProtection="1">
      <alignment vertical="center" wrapText="1"/>
      <protection locked="0"/>
    </xf>
    <xf numFmtId="178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178" fontId="4" fillId="5" borderId="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178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3" fillId="5" borderId="2" xfId="0" applyNumberFormat="1" applyFont="1" applyFill="1" applyBorder="1" applyAlignment="1" applyProtection="1">
      <alignment horizontal="right" vertical="center" shrinkToFit="1"/>
    </xf>
    <xf numFmtId="178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3" fillId="5" borderId="22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2" xfId="0" applyNumberFormat="1" applyFont="1" applyFill="1" applyBorder="1" applyAlignment="1" applyProtection="1">
      <alignment horizontal="right" vertical="center" shrinkToFit="1"/>
    </xf>
    <xf numFmtId="178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78" fontId="4" fillId="6" borderId="50" xfId="0" applyNumberFormat="1" applyFont="1" applyFill="1" applyBorder="1" applyAlignment="1" applyProtection="1">
      <alignment horizontal="center" vertical="center" shrinkToFit="1"/>
      <protection locked="0"/>
    </xf>
    <xf numFmtId="178" fontId="4" fillId="6" borderId="1" xfId="0" applyNumberFormat="1" applyFont="1" applyFill="1" applyBorder="1" applyAlignment="1" applyProtection="1">
      <alignment horizontal="right" vertical="center" shrinkToFit="1"/>
      <protection locked="0"/>
    </xf>
    <xf numFmtId="178" fontId="4" fillId="6" borderId="49" xfId="0" applyNumberFormat="1" applyFont="1" applyFill="1" applyBorder="1" applyAlignment="1" applyProtection="1">
      <alignment horizontal="center" vertical="center" shrinkToFit="1"/>
      <protection locked="0"/>
    </xf>
    <xf numFmtId="178" fontId="4" fillId="6" borderId="3" xfId="0" applyNumberFormat="1" applyFont="1" applyFill="1" applyBorder="1" applyAlignment="1" applyProtection="1">
      <alignment horizontal="right" vertical="center" shrinkToFit="1"/>
      <protection locked="0"/>
    </xf>
    <xf numFmtId="178" fontId="4" fillId="6" borderId="51" xfId="0" applyNumberFormat="1" applyFont="1" applyFill="1" applyBorder="1" applyAlignment="1" applyProtection="1">
      <alignment horizontal="center" vertical="center" shrinkToFit="1"/>
      <protection locked="0"/>
    </xf>
    <xf numFmtId="178" fontId="3" fillId="7" borderId="23" xfId="0" applyNumberFormat="1" applyFont="1" applyFill="1" applyBorder="1" applyAlignment="1" applyProtection="1">
      <alignment horizontal="right" vertical="center" wrapText="1" shrinkToFit="1"/>
      <protection locked="0"/>
    </xf>
    <xf numFmtId="178" fontId="3" fillId="7" borderId="13" xfId="0" applyNumberFormat="1" applyFont="1" applyFill="1" applyBorder="1" applyAlignment="1" applyProtection="1">
      <alignment horizontal="right" vertical="center" wrapText="1" shrinkToFit="1"/>
      <protection locked="0"/>
    </xf>
    <xf numFmtId="176" fontId="3" fillId="7" borderId="13" xfId="0" applyNumberFormat="1" applyFont="1" applyFill="1" applyBorder="1" applyAlignment="1" applyProtection="1">
      <alignment horizontal="right" vertical="center" wrapText="1" shrinkToFit="1"/>
      <protection locked="0"/>
    </xf>
    <xf numFmtId="176" fontId="3" fillId="7" borderId="36" xfId="0" applyNumberFormat="1" applyFont="1" applyFill="1" applyBorder="1" applyAlignment="1" applyProtection="1">
      <alignment horizontal="right" vertical="center" wrapText="1" shrinkToFit="1"/>
      <protection locked="0"/>
    </xf>
    <xf numFmtId="176" fontId="6" fillId="5" borderId="2" xfId="0" applyNumberFormat="1" applyFont="1" applyFill="1" applyBorder="1" applyAlignment="1" applyProtection="1">
      <alignment horizontal="right" vertical="center" shrinkToFit="1"/>
    </xf>
    <xf numFmtId="176" fontId="6" fillId="0" borderId="3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W354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I19" sqref="I19"/>
    </sheetView>
  </sheetViews>
  <sheetFormatPr defaultRowHeight="15" customHeight="1" x14ac:dyDescent="0.3"/>
  <cols>
    <col min="1" max="1" width="9.125" style="85" customWidth="1"/>
    <col min="2" max="2" width="7" style="85" customWidth="1"/>
    <col min="3" max="3" width="8.625" style="85" customWidth="1"/>
    <col min="4" max="4" width="27" style="54" customWidth="1"/>
    <col min="5" max="5" width="9" style="80" customWidth="1"/>
    <col min="6" max="7" width="9" style="81" customWidth="1"/>
    <col min="8" max="8" width="12.5" style="81" customWidth="1"/>
    <col min="9" max="13" width="9" style="81" customWidth="1"/>
    <col min="14" max="14" width="9" style="81"/>
    <col min="15" max="15" width="9" style="81" customWidth="1"/>
    <col min="16" max="21" width="9" style="81"/>
    <col min="22" max="22" width="7.125" style="82" customWidth="1"/>
    <col min="23" max="16384" width="9" style="1"/>
  </cols>
  <sheetData>
    <row r="1" spans="1:23" s="2" customFormat="1" ht="27.75" customHeight="1" x14ac:dyDescent="0.3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3" s="4" customFormat="1" ht="15" customHeight="1" x14ac:dyDescent="0.3">
      <c r="A2" s="128" t="s">
        <v>9</v>
      </c>
      <c r="B2" s="128" t="s">
        <v>3</v>
      </c>
      <c r="C2" s="128" t="s">
        <v>0</v>
      </c>
      <c r="D2" s="130" t="s">
        <v>4</v>
      </c>
      <c r="E2" s="124" t="s">
        <v>12</v>
      </c>
      <c r="F2" s="116" t="s">
        <v>165</v>
      </c>
      <c r="G2" s="116" t="s">
        <v>20</v>
      </c>
      <c r="H2" s="116" t="s">
        <v>22</v>
      </c>
      <c r="I2" s="116"/>
      <c r="J2" s="116"/>
      <c r="K2" s="116"/>
      <c r="L2" s="116"/>
      <c r="M2" s="120" t="s">
        <v>21</v>
      </c>
      <c r="N2" s="122" t="s">
        <v>1</v>
      </c>
      <c r="O2" s="118" t="s">
        <v>20</v>
      </c>
      <c r="P2" s="119" t="s">
        <v>23</v>
      </c>
      <c r="Q2" s="119"/>
      <c r="R2" s="119"/>
      <c r="S2" s="119"/>
      <c r="T2" s="119"/>
      <c r="U2" s="118" t="s">
        <v>21</v>
      </c>
      <c r="V2" s="126" t="s">
        <v>170</v>
      </c>
      <c r="W2" s="3"/>
    </row>
    <row r="3" spans="1:23" s="6" customFormat="1" ht="15" customHeight="1" x14ac:dyDescent="0.3">
      <c r="A3" s="129"/>
      <c r="B3" s="129"/>
      <c r="C3" s="129"/>
      <c r="D3" s="131"/>
      <c r="E3" s="125"/>
      <c r="F3" s="117"/>
      <c r="G3" s="117"/>
      <c r="H3" s="66" t="s">
        <v>13</v>
      </c>
      <c r="I3" s="66" t="s">
        <v>5</v>
      </c>
      <c r="J3" s="66" t="s">
        <v>14</v>
      </c>
      <c r="K3" s="66" t="s">
        <v>15</v>
      </c>
      <c r="L3" s="66" t="s">
        <v>16</v>
      </c>
      <c r="M3" s="121"/>
      <c r="N3" s="123"/>
      <c r="O3" s="119"/>
      <c r="P3" s="67" t="s">
        <v>13</v>
      </c>
      <c r="Q3" s="67" t="s">
        <v>5</v>
      </c>
      <c r="R3" s="67" t="s">
        <v>14</v>
      </c>
      <c r="S3" s="67" t="s">
        <v>15</v>
      </c>
      <c r="T3" s="67" t="s">
        <v>16</v>
      </c>
      <c r="U3" s="119"/>
      <c r="V3" s="126"/>
      <c r="W3" s="5"/>
    </row>
    <row r="4" spans="1:23" s="6" customFormat="1" ht="15" customHeight="1" x14ac:dyDescent="0.3">
      <c r="A4" s="129"/>
      <c r="B4" s="129"/>
      <c r="C4" s="129"/>
      <c r="D4" s="131"/>
      <c r="E4" s="35" t="s">
        <v>169</v>
      </c>
      <c r="F4" s="36">
        <f>F10+F15+F20+F25+F31+F36+F41+F46+F51+F56+F61+F66+F71+F76+F81+F86+F91+F96+F101+F106+F111+F116+F121+F126+F131+F136+F141+F146+F151+F156+F161+F166+F171+F181+F176+F187+F192+F197+F202+F207+F212+F217+F222+F227+F232+F237+F242+F247+F253+F258+F263+F268+F274+F279+F284+F289+F294+F299+F304+F309+F314+F319+F324+F329+F334+F339+F344+F349</f>
        <v>293375.8</v>
      </c>
      <c r="G4" s="36">
        <v>0</v>
      </c>
      <c r="H4" s="36">
        <f t="shared" ref="H4:J8" si="0">H10+H15+H20+H25+H31+H36+H41+H46+H51+H56+H61+H66+H71+H76+H81+H86+H91+H96+H101+H106+H111+H116+H121+H126+H131+H136+H141+H146+H151+H156+H161+H166+H171+H176+H181+H187+H192+H197+H202+H207+H212+H217+H222+H227+H232+H237+H242+H247+H253+H258+H263+H268+H274+H279+H284+H289+H294+H299+H304+H309+H314+H319+H324+H329+H334+H339+H344+H349</f>
        <v>44904.800000000003</v>
      </c>
      <c r="I4" s="36">
        <f t="shared" si="0"/>
        <v>54109.5</v>
      </c>
      <c r="J4" s="36">
        <f t="shared" si="0"/>
        <v>61597.5</v>
      </c>
      <c r="K4" s="36">
        <f>K10+K15+K20+K25+K31+K36+K41+K46+K51+K56+K61+K66+K71+K76+K81+K86+K91+K96+K101+K106+K111+K116+K121+K126+K131+K136+K141+K146+K151+K156+K161+K166+K171+K181+K176+K187+K192+K197+K202+K207+K212+K217+K222+K227+K232+K237+K242+K247+K253+K258+K263+K268+K274+K279+K284+K289+K294+K299+K304+K309+K314+K319+K324+K329+K334+K339+K344+K349</f>
        <v>75959.5</v>
      </c>
      <c r="L4" s="36">
        <f>L10+L15+L20+L25+L31+L36+L41+L46+L51+L56+L61+L66+L71+L76+L81+L86+L91+L96+L101+L106+L111+L116+L121+L126+L131+L136+L141+L146+L151+L156+L161+L166+L171+L181+L176+L187+L192+L197+L202+L207+L212+L217+L222+L227+L232+L237+L242+L247+L253+L258+L263+L268+L274+L279+L284+L289+L294+L299+L304+L309+L314+L319+L324+L329+L334+L339+L344+L349</f>
        <v>56804.5</v>
      </c>
      <c r="M4" s="68">
        <f>SUM(M5:M8)</f>
        <v>500</v>
      </c>
      <c r="N4" s="37">
        <f>SUM(N5:N8)</f>
        <v>170959.7</v>
      </c>
      <c r="O4" s="69">
        <v>0</v>
      </c>
      <c r="P4" s="38">
        <f>P10+P15+P20+P25+P31+P36+P41+P46+P51+P56+P61+P66+P71+P76+P81+P86+P91+P96+P101+P106+P111+P116+P121+P126+P131+P136+P141+P146+P151+P156+P161+P166+P171+P181+P176+P187+P192+P197+P202+P207+P212+P217+P222+P227+P232+P237+P242+P247+P253+P258+P263+P268+P274+P279+P284+P289+P294+P299+P304+P309+P314+P319+P324+P329+P334+P339+P344+P349</f>
        <v>47375.199999999997</v>
      </c>
      <c r="Q4" s="38">
        <f>Q10+Q15+Q20+Q25+Q31+Q36+Q41+Q46+Q51+Q56+Q61+Q66+Q71+Q76+Q81+Q86+Q91+Q96+Q101+Q106+Q111+Q116+Q121+Q126+Q131+Q136+Q141+Q146+Q151+Q156+Q161+Q166+Q171+Q181+Q176+Q187+Q192+Q197+Q202+Q207+Q212+Q217+Q222+Q227+Q232+Q237+Q242+Q247+Q253+Q258+Q263+Q268+Q274+Q279+Q284+Q289+Q294+Q299+Q304+Q309+Q314+Q319+Q324+Q329+Q334+Q339+Q344+Q349</f>
        <v>72381.8</v>
      </c>
      <c r="R4" s="38">
        <f>R10+R15+R20+R25+R31+R36+R41+R46+R51+R56+R61+R66+R71+R76+R81+R86+R91+R96+R101+R106+R111+R116+R121+R126+R131+R136+R141+R146+R151+R156+R161+R166+R171+R181+R176+R187+R192+R197+R202+R207+R212+R217+R222+R227+R232+R237+R242+R247+R253+R258+R263+R268+R274+R279+R284+R289+R294+R299+R304+R309+R314+R319+R324+R329+R334+R339+R344+R349</f>
        <v>51022</v>
      </c>
      <c r="S4" s="38">
        <f>S10+S15+S20+S25+S31+S36+S41+S46+S51+S56+S61+S66+S71+S76+S81+S86+S91+S96+S101+S106+S111+S116+S121+S126+S131+S136+S141+S146+S151+S156+S161+S166+S171+S181+S176+S187+S192+S197+S202+S207+S212+S217+S222+S227+S232+S237+S242+S247+S253+S258+S263+S268+S274+S279+S284+S289+S294+S299+S304+S309+S314+S319+S324+S329+S334+S339+S344+S349</f>
        <v>0</v>
      </c>
      <c r="T4" s="38">
        <f>T10+T15+T20+T25+T31+T36+T41+T46+T51+T56+T61+T66+T71+T76+T81+T86+T91+T96+T101+T106+T111+T116+T121+T126+T131+T136+T141+T146+T151+T156+T161+T166+T171+T181+T176+T187+T192+T197+T202+T207+T212+T217+T222+T227+T232+T237+T242+T247+T253+T258+T263+T268+T274+T279+T284+T289+T294+T299+T304+T309+T314+T319+T324+T329+T334+T339+T344+T349</f>
        <v>0</v>
      </c>
      <c r="U4" s="69">
        <v>0</v>
      </c>
      <c r="V4" s="127"/>
      <c r="W4" s="5"/>
    </row>
    <row r="5" spans="1:23" s="6" customFormat="1" ht="15" customHeight="1" x14ac:dyDescent="0.3">
      <c r="A5" s="134"/>
      <c r="B5" s="134"/>
      <c r="C5" s="134"/>
      <c r="D5" s="132" t="s">
        <v>171</v>
      </c>
      <c r="E5" s="32" t="s">
        <v>166</v>
      </c>
      <c r="F5" s="33">
        <f>F11+F16+F21+F26+F32+F37+F42+F47+F52+F57+F62+F67+F72+F77+F82+F87+F92+F97+F102+F107+F112+F117+F122+F127+F132+F137+F142+F147+F152+F157+F162+F167+F172+F177+F182+F188+F193+F198+F203+F208+F213+F218+F223+F228+F233+F238+F243+F248+F254+F259+F264+F269+F275+F280+F285+F290+F295+F300+F305+F310+F315+F320+F325+F330+F335+F340+F345+F350</f>
        <v>77890.5</v>
      </c>
      <c r="G5" s="33"/>
      <c r="H5" s="59">
        <f t="shared" si="0"/>
        <v>12592</v>
      </c>
      <c r="I5" s="59">
        <f t="shared" si="0"/>
        <v>11386</v>
      </c>
      <c r="J5" s="59">
        <f t="shared" si="0"/>
        <v>13832.5</v>
      </c>
      <c r="K5" s="33">
        <f>K11+K16+K21+K26++K32+K37+K42+K47+K52+K57+K62+K67+K72+K77+K82+K87+K92+K97+K102+K107+K112+K117+K122+K127+K132+K137+K142+K147+K152+K157+K162+K167+K172+K177+K182+K188+K193+K198+K203+K208+K213+K218+K223+K228+K233+K238+K243+K248+K254+K259+K264+K269+K275+K280+K285+K290+K295+K300+K305+K310+K315+K320+K325+K330+K335+K340+K345+K350</f>
        <v>26317</v>
      </c>
      <c r="L5" s="33">
        <f>L11+L16+L21+L26++L32+L37+L42+L47+L52+L57+L62+L67+L72+L77+L82+L87+L92+L97+L102+L107+L112+L117+L122+L127+L132+L137+L142+L147+L152+L157+L162+L167+L172+L177+L182+L188+L193+L198+L203+L208+L213+L218+L223+L228+L233+L238+L243+L248+L254+L259+L264+L269+L275+L280+L285+L290+L295+L300+L305+L310+L315+L320+L325+L330+L335+L340+L345+L350</f>
        <v>13763</v>
      </c>
      <c r="M5" s="70">
        <v>350</v>
      </c>
      <c r="N5" s="34">
        <f>SUM(P5:U5)</f>
        <v>39500.6</v>
      </c>
      <c r="O5" s="33"/>
      <c r="P5" s="33">
        <f>P11+P16+P21+P26++P32+P37+P42+P47+P52+P57+P62+P67+P72+P77+P82+P87+P92+P97+P102+P107+P112+P117+P122+P127+P132+P137+P142+P147+P152+P157+P162+P167+P172+P177+P182+P188+P193+P198+P203+P208+P213+P218+P223+P228+P233+P238+P243+P248+P254+P259+P264+P269+P275+P280+P285+P290+P295+P300+P305+P310+P315+P320+P325+P330+P335+P340+P345+P350</f>
        <v>12771.6</v>
      </c>
      <c r="Q5" s="33">
        <f>Q11+Q16+Q21+Q26++Q32+Q37+Q42+Q47+Q52+Q57+Q62+Q67+Q72+Q77+Q82+Q87+Q92+Q97+Q102+Q107+Q112+Q117+Q122+Q127+Q132+Q137+Q142+Q147+Q152+Q157+Q162+Q167+Q172+Q177+Q182+Q188+Q193+Q198+Q203+Q208+Q213+Q218+Q223+Q228+Q233+Q238+Q243+Q248+Q254+Q259+Q264+Q269+Q275+Q280+Q285+Q290+Q295+Q300+Q305+Q310+Q315+Q320+Q325+Q330+Q335+Q340+Q345+Q350</f>
        <v>13893</v>
      </c>
      <c r="R5" s="33">
        <f>R11+R16+R21+R26++R32+R37+R42+R47+R52+R57+R62+R67+R72+R77+R82+R87+R92+R97+R102+R107+R112+R117+R122+R127+R132+R137+R142+R147+R152+R157+R162+R167+R172+R177+R182+R188+R193+R198+R203+R208+R213+R218+R223+R228+R233+R238+R243+R248+R254+R259+R264+R269+R275+R280+R285+R290+R295+R300+R305+R310+R315+R320+R325+R330+R335+R340+R345+R350</f>
        <v>12836</v>
      </c>
      <c r="S5" s="33">
        <f>S11+S16+S21+S26++S32+S37+S42+S47+S52+S57+S62+S67+S72+S77+S82+S87+S92+S97+S102+S107+S112+S117+S122+S127+S132+S137+S142+S147+S152+S157+S162+S167+S172+S177+S182+S188+S193+S198+S203+S208+S213+S218+S223+S228+S233+S238+S243+S248+S254+S259+S264+S269+S275+S280+S285+S290+S295+S300+S305+S310+S315+S320+S325+S330+S335+S340+S345+S350</f>
        <v>0</v>
      </c>
      <c r="T5" s="33">
        <f>T11+T16+T21+T26++T32+T37+T42+T47+T52+T57+T62+T67+T72+T77+T82+T87+T92+T97+T102+T107+T112+T117+T122+T127+T132+T137+T142+T147+T152+T157+T162+T167+T172+T177+T182+T188+T193+T198+T203+T208+T213+T218+T223+T228+T233+T238+T243+T248+T254+T259+T264+T269+T275+T280+T285+T290+T295+T300+T305+T310+T315+T320+T325+T330+T335+T340+T345+T350</f>
        <v>0</v>
      </c>
      <c r="U5" s="33"/>
      <c r="V5" s="39"/>
      <c r="W5" s="5"/>
    </row>
    <row r="6" spans="1:23" s="6" customFormat="1" ht="15" customHeight="1" x14ac:dyDescent="0.3">
      <c r="A6" s="134"/>
      <c r="B6" s="134"/>
      <c r="C6" s="134"/>
      <c r="D6" s="132"/>
      <c r="E6" s="23" t="s">
        <v>167</v>
      </c>
      <c r="F6" s="33">
        <f>F12+F17+F22+F27+F33+F38+F43+F48+F53+F58+F63+F68+F73+F78+F83+F88+F93+F98+F103+F108+F113+F118+F123+F128+F133+F138+F143+F148+F153+F158+F163+F168+F173+F178+F183+F189+F194+F199+F204+F209+F214+F219+F224+F229+F234+F239+F244+F249+F255+F260+F265+F270+F276+F281+F286+F291+F296+F301+F306+F311+F316+F321+F326+F331+F336+F341+F346+F351</f>
        <v>29114.6</v>
      </c>
      <c r="G6" s="29"/>
      <c r="H6" s="59">
        <f t="shared" si="0"/>
        <v>4195.8</v>
      </c>
      <c r="I6" s="59">
        <f t="shared" si="0"/>
        <v>4329</v>
      </c>
      <c r="J6" s="59">
        <f t="shared" si="0"/>
        <v>8240.2999999999993</v>
      </c>
      <c r="K6" s="29">
        <f>K12+K17+K22+K27+K33+K38+K43+K48+K53+K58+K63+K68+K73+K78+K83+K88+K93+K98+K103+K108+K113+K118+K123+K128+K133+K138+K143+K148+K153+K158+K163+K168+K173+K178+K183+K189+K194+K199+K204+K209+K214+K219+K224+K229+K234+K239+K244+K249+K255+K260+K265+K270+K276+K281+K286+K291+K296+K301+K306+K311+K316+K321+K326+K331+K336+K341+K346+K351</f>
        <v>7964.5</v>
      </c>
      <c r="L6" s="29">
        <f>L12+L17+L22+L27+L33+L38+L43+L48+L53+L58+L63+L68+L73+L78+L83+L88+L93+L98+L103+L108+L113+L118+L123+L128+L133+L138+L143+L148+L153+L158+L163+L168+L173+L178+L183+L189+L194+L199+L204+L209+L214+L219+L224+L229+L234+L239+L244+L249+L255+L260+L265+L270+L276+L281+L286+L291+L296+L301+L306+L311+L316+L321+L326+L331+L336+L341+L346+L351</f>
        <v>4385</v>
      </c>
      <c r="M6" s="71">
        <v>45</v>
      </c>
      <c r="N6" s="30">
        <v>15553</v>
      </c>
      <c r="O6" s="29"/>
      <c r="P6" s="29">
        <f>P12+P17+P22+P27+P33+P38+P43+P48+P53+P58+P63+P68+P73+P78+P83+P88+P93+P98+P103+P108+P113+P118+P123+P128+P133+P138+P143+P148+P153+P158+P163+P168+P173+P178+P183+P189+P194+P199+P204+P209+P214+P219+P224+P229+P234+P239+P244+P249+P255+P260+P265+P270+P276+P281+P286+P291+P296+P301+P306+P311+P316+P321+P326+P331+P336+P341+P346+P351</f>
        <v>5707.8</v>
      </c>
      <c r="Q6" s="29">
        <f>Q12+Q17+Q22+Q27+Q33+Q38+Q43+Q48+Q53+Q58+Q63+Q68+Q73+Q78+Q83+Q88+Q93+Q98+Q103+Q108+Q113+Q118+Q123+Q128+Q133+Q138+Q143+Q148+Q153+Q158+Q163+Q168+Q173+Q178+Q183+Q189+Q194+Q199+Q204+Q209+Q214+Q219+Q224+Q229+Q234+Q239+Q244+Q249+Q255+Q260+Q265+Q270+Q276+Q281+Q286+Q291+Q296+Q301+Q306+Q311+Q316+Q321+Q326+Q331+Q336+Q341+Q346+Q351</f>
        <v>7608.5</v>
      </c>
      <c r="R6" s="29">
        <f>R12+R17+R22+R27+R33+R38+R43+R48+R53+R58+R63+R68+R73+R78+R83+R88+R93+R98+R103+R108+R113+R118+R123+R128+R133+R138+R143+R148+R153+R158+R163+R168+R173+R178+R183+R189+R194+R199+R204+R209+R214+R219+R224+R229+R234+R239+R244+R249+R255+R260+R265+R270+R276+R281+R286+R291+R296+R301+R306+R311+R316+R321+R326+R331+R336+R341+R346+R351</f>
        <v>2236</v>
      </c>
      <c r="S6" s="29">
        <f>S12+S17+S22+S27+S33+S38+S43+S48+S53+S58+S63+S68+S73+S78+S83+S88+S93+S98+S103+S108+S113+S118+S123+S128+S133+S138+S143+S148+S153+S158+S163+S168+S173+S178+S183+S189+S194+S199+S204+S209+S214+S219+S224+S229+S234+S239+S244+S249+S255+S260+S265+S270+S276+S281+S286+S291+S296+S301+S306+S311+S316+S321+S326+S331+S336+S341+S346+S351</f>
        <v>0</v>
      </c>
      <c r="T6" s="29">
        <f>T12+T17+T22+T27+T33+T38+T43+T48+T53+T58+T63+T68+T73+T78+T83+T88+T93+T98+T103+T108+T113+T118+T123+T128+T133+T138+T143+T148+T153+T158+T163+T168+T173+T178+T183+T189+T194+T199+T204+T209+T214+T219+T224+T229+T234+T239+T244+T249+T255+T260+T265+T270+T276+T281+T286+T291+T296+T301+T306+T311+T316+T321+T326+T331+T336+T341+T346+T351</f>
        <v>0</v>
      </c>
      <c r="U6" s="29"/>
      <c r="V6" s="40"/>
      <c r="W6" s="5"/>
    </row>
    <row r="7" spans="1:23" s="6" customFormat="1" ht="15" customHeight="1" x14ac:dyDescent="0.3">
      <c r="A7" s="134"/>
      <c r="B7" s="134"/>
      <c r="C7" s="134"/>
      <c r="D7" s="132"/>
      <c r="E7" s="23" t="s">
        <v>168</v>
      </c>
      <c r="F7" s="33">
        <f>F13+F18+F23+F28+F34+F39+F44+F49+F54+F59+F64+F69+F74+F79+F84+F89+F94+F99+F104+F109+F114+F119+F124+F129+F134+F139+F144+F149+F154+F159+F164+F169+F174+F179+F184+F190+F195+F200+F205+F210+F215+F220+F225+F230+F235+F240+F245+F250+F256+F261+F266+F271+F277+F282+F287+F292+F297+F302+F307+F312+F317+F322+F327+F332+F337+F342+F347+F352</f>
        <v>147785.70000000001</v>
      </c>
      <c r="G7" s="29"/>
      <c r="H7" s="59">
        <f t="shared" si="0"/>
        <v>19822</v>
      </c>
      <c r="I7" s="59">
        <f t="shared" si="0"/>
        <v>26697</v>
      </c>
      <c r="J7" s="59">
        <f t="shared" si="0"/>
        <v>32547.200000000001</v>
      </c>
      <c r="K7" s="29">
        <f>K13+K18+K23+K28+K34+K39+K44+K49+K54+K59+K64+K69+K74+K79+K84+K89+K94+K99+K104+K109+K114+K119+K124+K129+K134+K139+K144+K149+K154+K159+K164+K169+K174+K179+K184+K190+K195+K200+K205+K210+K215+K220+K225+K230+K235+K240+K245+K250+K256+K261+K266+K271+K277+K282+K287+K292+K297+K302+K312++K307+K317+K322+K327+K332+K337+K342+K347+K352</f>
        <v>36480.5</v>
      </c>
      <c r="L7" s="29">
        <f>L13+L18+L23+L28+L34+L39+L44+L49+L54+L59+L64+L69+L74+L79+L84+L89+L94+L99+L104+L109+L114+L119+L124+L129+L134+L139+L144+L149+L154+L159+L164+L169+L174+L179+L184+L190+L195+L200+L205+L210+L215+L220+L225+L230+L235+L240+L245+L250+L256+L261+L266+L271+L277+L282+L287+L292+L297+L302+L312++L307+L317+L322+L327+L332+L337+L342+L347+L352</f>
        <v>32239</v>
      </c>
      <c r="M7" s="71">
        <v>105</v>
      </c>
      <c r="N7" s="30">
        <f>SUM(P7:U7)</f>
        <v>84175.1</v>
      </c>
      <c r="O7" s="29"/>
      <c r="P7" s="29">
        <f>P13+P18+P23+P28+P34+P39+P44+P49+P54+P59+P64+P69+P74+P79+P84+P89+P94+P99+P104+P109+P114+P119+P124+P129+P134+P139+P144+P149+P154+P159+P164+P169+P174+P179+P184+P190+P195+P200+P205+P210+P215+P220+P225+P230+P235+P240+P245+P250+P256+P261+P266+P271+P277+P282+P287+P292+P297+P302+P312++P307+P317+P322+P327+P332+P337+P342+P347+P352</f>
        <v>20711.8</v>
      </c>
      <c r="Q7" s="29">
        <f>Q13+Q18+Q23+Q28+Q34+Q39+Q44+Q49+Q54+Q59+Q64+Q69+Q74+Q79+Q84+Q89+Q94+Q99+Q104+Q109+Q114+Q119+Q124+Q129+Q134+Q139+Q144+Q149+Q154+Q159+Q164+Q169+Q174+Q179+Q184+Q190+Q195+Q200+Q205+Q210+Q215+Q220+Q225+Q230+Q235+Q240+Q245+Q250+Q256+Q261+Q266+Q271+Q277+Q282+Q287+Q292+Q297+Q302+Q312++Q307+Q317+Q322+Q327+Q332+Q337+Q342+Q347+Q352</f>
        <v>32758.3</v>
      </c>
      <c r="R7" s="29">
        <f>R13+R18+R23+R28+R34+R39+R44+R49+R54+R59+R64+R69+R74+R79+R84+R89+R94+R99+R104+R109+R114+R119+R124+R129+R134+R139+R144+R149+R154+R159+R164+R169+R174+R179+R184+R190+R195+R200+R205+R210+R215+R220+R225+R230+R235+R240+R245+R250+R256+R261+R266+R271+R277+R282+R287+R292+R297+R302+R312++R307+R317+R322+R327+R332+R337+R342+R347+R352</f>
        <v>30705</v>
      </c>
      <c r="S7" s="29">
        <f>S13+S18+S23+S28+S34+S39+S44+S49+S54+S59+S64+S69+S74+S79+S84+S89+S94+S99+S104+S109+S114+S119+S124+S129+S134+S139+S144+S149+S154+S159+S164+S169+S174+S179+S184+S190+S195+S200+S205+S210+S215+S220+S225+S230+S235+S240+S245+S250+S256+S261+S266+S271+S277+S282+S287+S292+S297+S302+S312++S307+S317+S322+S327+S332+S337+S342+S347+S352</f>
        <v>0</v>
      </c>
      <c r="T7" s="29">
        <f>T13+T18+T23+T28+T34+T39+T44+T49+T54+T59+T64+T69+T74+T79+T84+T89+T94+T99+T104+T109+T114+T119+T124+T129+T134+T139+T144+T149+T154+T159+T164+T169+T174+T179+T184+T190+T195+T200+T205+T210+T215+T220+T225+T230+T235+T240+T245+T250+T256+T261+T266+T271+T277+T282+T287+T292+T297+T302+T312++T307+T317+T322+T327+T332+T337+T342+T347+T352</f>
        <v>0</v>
      </c>
      <c r="U7" s="29"/>
      <c r="V7" s="40"/>
      <c r="W7" s="5"/>
    </row>
    <row r="8" spans="1:23" s="6" customFormat="1" ht="15" customHeight="1" x14ac:dyDescent="0.3">
      <c r="A8" s="135"/>
      <c r="B8" s="135"/>
      <c r="C8" s="135"/>
      <c r="D8" s="133"/>
      <c r="E8" s="23" t="s">
        <v>19</v>
      </c>
      <c r="F8" s="33">
        <f>F14+F19+F24+F29+F35+F40+F45+F50+F55+F60+F65+F70+F75+F80+F85+F90+F95+F100+F105+F110+F115+F120+F125+F130+F135+F140+F145+F150+F155+F160+F165+F170+F175+F180+F185+F191+F196+F201+F206+F211+F216+F221+F226+F231+F236+F241+F246+F251+F257+F262+F267+F272+F278+F283+F288+F293+F298+F303+F308+F313+F318+F323+F328+F333+F338+F343+F348+F353</f>
        <v>38585</v>
      </c>
      <c r="G8" s="29"/>
      <c r="H8" s="59">
        <f t="shared" si="0"/>
        <v>8295</v>
      </c>
      <c r="I8" s="59">
        <f t="shared" si="0"/>
        <v>11697.5</v>
      </c>
      <c r="J8" s="59">
        <f t="shared" si="0"/>
        <v>6977.5</v>
      </c>
      <c r="K8" s="29">
        <f>K80+K85+K110+K120+K135+K140+K145+K150+K170+K175+K180+K185+K257+K262+K318+K343</f>
        <v>5197.5</v>
      </c>
      <c r="L8" s="29">
        <f>L80+L85+L110+L120+L135+L140+L145+L150+L170+L175+L180+L185+L257+L262+L318+L343</f>
        <v>6417.5</v>
      </c>
      <c r="M8" s="71">
        <v>0</v>
      </c>
      <c r="N8" s="30">
        <f>SUM(P8:U8)</f>
        <v>31731</v>
      </c>
      <c r="O8" s="29"/>
      <c r="P8" s="29">
        <f>P14+P19+P24+P29+P35+P40+P45+P50+P55+P60+P65+P70+P75+P80+P85+P90+P95+P100+P105+P110+P115+P120+P125+P130+P135+P140+P145+P150+P155+P160+P165+P170+P175+P180+P185+P191+P196+P201+P206+P211+P216+P221+P226+P231+P236+P241+P246+P251+P257+P262+P267+P272+P278+P283+P288+P293+P298+P303+P313++P308+P318+P323+P328+P333+P338+P343+P348+P353</f>
        <v>8184</v>
      </c>
      <c r="Q8" s="29">
        <f>Q14+Q19+Q24+Q29+Q35+Q40+Q45+Q50+Q55+Q60+Q65+Q70+Q75+Q80+Q85+Q90+Q95+Q100+Q105+Q110+Q115+Q120+Q125+Q130+Q135+Q140+Q145+Q150+Q155+Q160+Q165+Q170+Q175+Q180+Q185+Q191+Q196+Q201+Q206+Q211+Q216+Q221+Q226+Q231+Q236+Q241+Q246+Q251+Q257+Q262+Q267+Q272+Q278+Q283+Q288+Q293+Q298+Q303+Q313++Q308+Q318+Q323+Q328+Q333+Q338+Q343+Q348+Q353</f>
        <v>18122</v>
      </c>
      <c r="R8" s="29">
        <f>R14+R19+R24+R29+R35+R40+R45+R50+R55+R60+R65+R70+R75+R80+R85+R90+R95+R100+R105+R110+R115+R120+R125+R130+R135+R140+R145+R150+R155+R160+R165+R170+R175+R180+R185+R191+R196+R201+R206+R211+R216+R221+R226+R231+R236+R241+R246+R251+R257+R262+R267+R272+R278+R283+R288+R293+R298+R303+R313++R308+R318+R323+R328+R333+R338+R343+R348+R353</f>
        <v>5425</v>
      </c>
      <c r="S8" s="29">
        <f>S80+S85+S110+S120+S135+S140+S145+S150+S170+S175+S180+S185+S257+S262+S318+S343</f>
        <v>0</v>
      </c>
      <c r="T8" s="29">
        <f>T80+T85+T110+T120+T135+T140+T145+T150+T170+T175+T180+T185+T257+T262+T318+T343</f>
        <v>0</v>
      </c>
      <c r="U8" s="29"/>
      <c r="V8" s="40"/>
      <c r="W8" s="5"/>
    </row>
    <row r="9" spans="1:23" s="6" customFormat="1" ht="15" customHeight="1" x14ac:dyDescent="0.3">
      <c r="A9" s="18"/>
      <c r="B9" s="19" t="s">
        <v>154</v>
      </c>
      <c r="C9" s="20" t="s">
        <v>155</v>
      </c>
      <c r="D9" s="21" t="s">
        <v>158</v>
      </c>
      <c r="E9" s="24"/>
      <c r="F9" s="31">
        <f>F10+F15+F20+F25</f>
        <v>180</v>
      </c>
      <c r="G9" s="31"/>
      <c r="H9" s="31">
        <f>H10+H15+H20+H25</f>
        <v>20</v>
      </c>
      <c r="I9" s="31">
        <f t="shared" ref="I9:M9" si="1">I10+I15+I20+I25</f>
        <v>40</v>
      </c>
      <c r="J9" s="31">
        <f t="shared" si="1"/>
        <v>40</v>
      </c>
      <c r="K9" s="31">
        <f t="shared" si="1"/>
        <v>40</v>
      </c>
      <c r="L9" s="31">
        <f t="shared" si="1"/>
        <v>40</v>
      </c>
      <c r="M9" s="31">
        <f t="shared" si="1"/>
        <v>0</v>
      </c>
      <c r="N9" s="136">
        <f>N10+N15+N20+N25</f>
        <v>68</v>
      </c>
      <c r="O9" s="137"/>
      <c r="P9" s="137">
        <f t="shared" ref="P9" si="2">P10+P15+P20+P25</f>
        <v>20</v>
      </c>
      <c r="Q9" s="137">
        <f t="shared" ref="Q9" si="3">Q10+Q15+Q20+Q25</f>
        <v>48</v>
      </c>
      <c r="R9" s="137">
        <f t="shared" ref="R9" si="4">R10+R15+R20+R25</f>
        <v>0</v>
      </c>
      <c r="S9" s="137">
        <f t="shared" ref="S9" si="5">S10+S15+S20+S25</f>
        <v>0</v>
      </c>
      <c r="T9" s="137">
        <f t="shared" ref="T9" si="6">T10+T15+T20+T25</f>
        <v>0</v>
      </c>
      <c r="U9" s="137"/>
      <c r="V9" s="138"/>
      <c r="W9" s="5"/>
    </row>
    <row r="10" spans="1:23" s="8" customFormat="1" ht="12" x14ac:dyDescent="0.3">
      <c r="A10" s="91" t="s">
        <v>197</v>
      </c>
      <c r="B10" s="94" t="s">
        <v>8</v>
      </c>
      <c r="C10" s="94" t="s">
        <v>33</v>
      </c>
      <c r="D10" s="97" t="s">
        <v>32</v>
      </c>
      <c r="E10" s="28" t="s">
        <v>6</v>
      </c>
      <c r="F10" s="11">
        <f>SUM(H10:L10)</f>
        <v>0</v>
      </c>
      <c r="G10" s="43">
        <f t="shared" ref="G10:M10" si="7">SUM(G11:G14)</f>
        <v>0</v>
      </c>
      <c r="H10" s="11">
        <f>SUM(H11:H14)</f>
        <v>0</v>
      </c>
      <c r="I10" s="11">
        <f>SUM(I11:I14)</f>
        <v>0</v>
      </c>
      <c r="J10" s="11">
        <f t="shared" si="7"/>
        <v>0</v>
      </c>
      <c r="K10" s="11">
        <f t="shared" si="7"/>
        <v>0</v>
      </c>
      <c r="L10" s="11">
        <f t="shared" si="7"/>
        <v>0</v>
      </c>
      <c r="M10" s="44">
        <f t="shared" si="7"/>
        <v>0</v>
      </c>
      <c r="N10" s="139">
        <f t="shared" ref="N10:N26" si="8">SUM(P10:T10)</f>
        <v>0</v>
      </c>
      <c r="O10" s="140">
        <f t="shared" ref="O10:U10" si="9">SUM(O11:O14)</f>
        <v>0</v>
      </c>
      <c r="P10" s="141">
        <f t="shared" si="9"/>
        <v>0</v>
      </c>
      <c r="Q10" s="141">
        <f t="shared" si="9"/>
        <v>0</v>
      </c>
      <c r="R10" s="141">
        <f t="shared" si="9"/>
        <v>0</v>
      </c>
      <c r="S10" s="141">
        <f t="shared" si="9"/>
        <v>0</v>
      </c>
      <c r="T10" s="141">
        <f t="shared" si="9"/>
        <v>0</v>
      </c>
      <c r="U10" s="140">
        <f t="shared" si="9"/>
        <v>0</v>
      </c>
      <c r="V10" s="142"/>
      <c r="W10" s="7"/>
    </row>
    <row r="11" spans="1:23" s="8" customFormat="1" ht="15" customHeight="1" x14ac:dyDescent="0.3">
      <c r="A11" s="92"/>
      <c r="B11" s="95"/>
      <c r="C11" s="95"/>
      <c r="D11" s="98"/>
      <c r="E11" s="26" t="s">
        <v>17</v>
      </c>
      <c r="F11" s="11">
        <f>SUM(H11:L11)</f>
        <v>0</v>
      </c>
      <c r="G11" s="51"/>
      <c r="H11" s="10"/>
      <c r="I11" s="10"/>
      <c r="J11" s="10"/>
      <c r="K11" s="10"/>
      <c r="L11" s="10"/>
      <c r="M11" s="50"/>
      <c r="N11" s="143">
        <f t="shared" si="8"/>
        <v>0</v>
      </c>
      <c r="O11" s="144"/>
      <c r="P11" s="145"/>
      <c r="Q11" s="145"/>
      <c r="R11" s="145"/>
      <c r="S11" s="145"/>
      <c r="T11" s="145"/>
      <c r="U11" s="144"/>
      <c r="V11" s="146"/>
      <c r="W11" s="7"/>
    </row>
    <row r="12" spans="1:23" s="8" customFormat="1" ht="15" customHeight="1" x14ac:dyDescent="0.3">
      <c r="A12" s="92"/>
      <c r="B12" s="95"/>
      <c r="C12" s="95"/>
      <c r="D12" s="98"/>
      <c r="E12" s="26" t="s">
        <v>2</v>
      </c>
      <c r="F12" s="11">
        <f>SUM(H12:L12)</f>
        <v>0</v>
      </c>
      <c r="G12" s="51"/>
      <c r="H12" s="10"/>
      <c r="I12" s="10"/>
      <c r="J12" s="10"/>
      <c r="K12" s="10"/>
      <c r="L12" s="10"/>
      <c r="M12" s="50"/>
      <c r="N12" s="143">
        <f t="shared" ref="N12:N13" si="10">SUM(P12:T12)</f>
        <v>0</v>
      </c>
      <c r="O12" s="144"/>
      <c r="P12" s="145"/>
      <c r="Q12" s="145"/>
      <c r="R12" s="145"/>
      <c r="S12" s="145"/>
      <c r="T12" s="145"/>
      <c r="U12" s="144"/>
      <c r="V12" s="146"/>
      <c r="W12" s="7"/>
    </row>
    <row r="13" spans="1:23" s="8" customFormat="1" ht="15" customHeight="1" x14ac:dyDescent="0.3">
      <c r="A13" s="92"/>
      <c r="B13" s="95"/>
      <c r="C13" s="95"/>
      <c r="D13" s="98"/>
      <c r="E13" s="26" t="s">
        <v>18</v>
      </c>
      <c r="F13" s="11">
        <f>SUM(H13:L13)</f>
        <v>0</v>
      </c>
      <c r="G13" s="51"/>
      <c r="H13" s="10"/>
      <c r="I13" s="10"/>
      <c r="J13" s="10"/>
      <c r="K13" s="10"/>
      <c r="L13" s="10"/>
      <c r="M13" s="50"/>
      <c r="N13" s="143">
        <f t="shared" si="10"/>
        <v>0</v>
      </c>
      <c r="O13" s="144"/>
      <c r="P13" s="145"/>
      <c r="Q13" s="145"/>
      <c r="R13" s="145"/>
      <c r="S13" s="145"/>
      <c r="T13" s="145"/>
      <c r="U13" s="144"/>
      <c r="V13" s="146"/>
      <c r="W13" s="7"/>
    </row>
    <row r="14" spans="1:23" s="8" customFormat="1" ht="15" customHeight="1" x14ac:dyDescent="0.3">
      <c r="A14" s="93"/>
      <c r="B14" s="96"/>
      <c r="C14" s="96"/>
      <c r="D14" s="99"/>
      <c r="E14" s="27" t="s">
        <v>19</v>
      </c>
      <c r="F14" s="11">
        <f t="shared" ref="F14:F29" si="11">SUM(H14:L14)</f>
        <v>0</v>
      </c>
      <c r="G14" s="52"/>
      <c r="H14" s="12"/>
      <c r="I14" s="12"/>
      <c r="J14" s="12"/>
      <c r="K14" s="12"/>
      <c r="L14" s="12"/>
      <c r="M14" s="53"/>
      <c r="N14" s="147">
        <f t="shared" ref="N14" si="12">SUM(O14:T14)</f>
        <v>0</v>
      </c>
      <c r="O14" s="148"/>
      <c r="P14" s="149"/>
      <c r="Q14" s="149"/>
      <c r="R14" s="149"/>
      <c r="S14" s="149"/>
      <c r="T14" s="149"/>
      <c r="U14" s="148"/>
      <c r="V14" s="150"/>
      <c r="W14" s="7"/>
    </row>
    <row r="15" spans="1:23" s="9" customFormat="1" ht="15" customHeight="1" x14ac:dyDescent="0.3">
      <c r="A15" s="103" t="s">
        <v>39</v>
      </c>
      <c r="B15" s="94" t="s">
        <v>8</v>
      </c>
      <c r="C15" s="94" t="s">
        <v>40</v>
      </c>
      <c r="D15" s="97" t="s">
        <v>41</v>
      </c>
      <c r="E15" s="28" t="s">
        <v>6</v>
      </c>
      <c r="F15" s="11">
        <f t="shared" si="11"/>
        <v>0</v>
      </c>
      <c r="G15" s="43">
        <f t="shared" ref="G15:M15" si="13">SUM(G16:G19)</f>
        <v>0</v>
      </c>
      <c r="H15" s="11">
        <f>SUM(H16:H19)</f>
        <v>0</v>
      </c>
      <c r="I15" s="11">
        <f t="shared" si="13"/>
        <v>0</v>
      </c>
      <c r="J15" s="11">
        <f t="shared" si="13"/>
        <v>0</v>
      </c>
      <c r="K15" s="11">
        <f t="shared" si="13"/>
        <v>0</v>
      </c>
      <c r="L15" s="11">
        <f t="shared" si="13"/>
        <v>0</v>
      </c>
      <c r="M15" s="44">
        <f t="shared" si="13"/>
        <v>0</v>
      </c>
      <c r="N15" s="139">
        <f t="shared" ref="N15:N18" si="14">SUM(P15:T15)</f>
        <v>0</v>
      </c>
      <c r="O15" s="140">
        <f t="shared" ref="O15:U15" si="15">SUM(O16:O19)</f>
        <v>0</v>
      </c>
      <c r="P15" s="141">
        <f t="shared" si="15"/>
        <v>0</v>
      </c>
      <c r="Q15" s="141">
        <f t="shared" si="15"/>
        <v>0</v>
      </c>
      <c r="R15" s="141">
        <f t="shared" si="15"/>
        <v>0</v>
      </c>
      <c r="S15" s="141">
        <f t="shared" si="15"/>
        <v>0</v>
      </c>
      <c r="T15" s="141">
        <f t="shared" si="15"/>
        <v>0</v>
      </c>
      <c r="U15" s="140">
        <f t="shared" si="15"/>
        <v>0</v>
      </c>
      <c r="V15" s="142"/>
      <c r="W15" s="41"/>
    </row>
    <row r="16" spans="1:23" s="9" customFormat="1" ht="15" customHeight="1" x14ac:dyDescent="0.3">
      <c r="A16" s="104"/>
      <c r="B16" s="95"/>
      <c r="C16" s="95"/>
      <c r="D16" s="98"/>
      <c r="E16" s="26" t="s">
        <v>17</v>
      </c>
      <c r="F16" s="11">
        <f t="shared" si="11"/>
        <v>0</v>
      </c>
      <c r="G16" s="51"/>
      <c r="H16" s="10"/>
      <c r="I16" s="10"/>
      <c r="J16" s="10"/>
      <c r="K16" s="10"/>
      <c r="L16" s="10"/>
      <c r="M16" s="50"/>
      <c r="N16" s="143">
        <f t="shared" si="14"/>
        <v>0</v>
      </c>
      <c r="O16" s="144"/>
      <c r="P16" s="145"/>
      <c r="Q16" s="145"/>
      <c r="R16" s="145"/>
      <c r="S16" s="145"/>
      <c r="T16" s="145"/>
      <c r="U16" s="144"/>
      <c r="V16" s="146"/>
      <c r="W16" s="41"/>
    </row>
    <row r="17" spans="1:23" s="9" customFormat="1" ht="15" customHeight="1" x14ac:dyDescent="0.3">
      <c r="A17" s="104"/>
      <c r="B17" s="95"/>
      <c r="C17" s="95"/>
      <c r="D17" s="98"/>
      <c r="E17" s="26" t="s">
        <v>2</v>
      </c>
      <c r="F17" s="11">
        <f t="shared" si="11"/>
        <v>0</v>
      </c>
      <c r="G17" s="51"/>
      <c r="H17" s="10"/>
      <c r="I17" s="10"/>
      <c r="J17" s="10"/>
      <c r="K17" s="10"/>
      <c r="L17" s="10"/>
      <c r="M17" s="50"/>
      <c r="N17" s="143">
        <f t="shared" si="14"/>
        <v>0</v>
      </c>
      <c r="O17" s="144"/>
      <c r="P17" s="145"/>
      <c r="Q17" s="145"/>
      <c r="R17" s="145"/>
      <c r="S17" s="145"/>
      <c r="T17" s="145"/>
      <c r="U17" s="144"/>
      <c r="V17" s="146"/>
      <c r="W17" s="41"/>
    </row>
    <row r="18" spans="1:23" s="9" customFormat="1" ht="15" customHeight="1" x14ac:dyDescent="0.3">
      <c r="A18" s="104"/>
      <c r="B18" s="95"/>
      <c r="C18" s="95"/>
      <c r="D18" s="98"/>
      <c r="E18" s="26" t="s">
        <v>18</v>
      </c>
      <c r="F18" s="11">
        <f t="shared" si="11"/>
        <v>0</v>
      </c>
      <c r="G18" s="51"/>
      <c r="H18" s="10"/>
      <c r="I18" s="10"/>
      <c r="J18" s="10"/>
      <c r="K18" s="10"/>
      <c r="L18" s="10"/>
      <c r="M18" s="50"/>
      <c r="N18" s="143">
        <f t="shared" si="14"/>
        <v>0</v>
      </c>
      <c r="O18" s="144"/>
      <c r="P18" s="145"/>
      <c r="Q18" s="145"/>
      <c r="R18" s="145"/>
      <c r="S18" s="145"/>
      <c r="T18" s="145"/>
      <c r="U18" s="144"/>
      <c r="V18" s="146"/>
      <c r="W18" s="41"/>
    </row>
    <row r="19" spans="1:23" s="9" customFormat="1" ht="15" customHeight="1" x14ac:dyDescent="0.3">
      <c r="A19" s="105"/>
      <c r="B19" s="96"/>
      <c r="C19" s="96"/>
      <c r="D19" s="99"/>
      <c r="E19" s="27" t="s">
        <v>19</v>
      </c>
      <c r="F19" s="11">
        <f t="shared" si="11"/>
        <v>0</v>
      </c>
      <c r="G19" s="52"/>
      <c r="H19" s="12"/>
      <c r="I19" s="12"/>
      <c r="J19" s="12"/>
      <c r="K19" s="12"/>
      <c r="L19" s="12"/>
      <c r="M19" s="53"/>
      <c r="N19" s="147">
        <f t="shared" ref="N19" si="16">SUM(O19:T19)</f>
        <v>0</v>
      </c>
      <c r="O19" s="148"/>
      <c r="P19" s="149"/>
      <c r="Q19" s="149"/>
      <c r="R19" s="149"/>
      <c r="S19" s="149"/>
      <c r="T19" s="149"/>
      <c r="U19" s="148"/>
      <c r="V19" s="150"/>
      <c r="W19" s="41"/>
    </row>
    <row r="20" spans="1:23" s="8" customFormat="1" ht="15" customHeight="1" x14ac:dyDescent="0.3">
      <c r="A20" s="91" t="s">
        <v>44</v>
      </c>
      <c r="B20" s="94" t="s">
        <v>8</v>
      </c>
      <c r="C20" s="94" t="s">
        <v>42</v>
      </c>
      <c r="D20" s="97" t="s">
        <v>43</v>
      </c>
      <c r="E20" s="28" t="s">
        <v>6</v>
      </c>
      <c r="F20" s="11">
        <f t="shared" si="11"/>
        <v>0</v>
      </c>
      <c r="G20" s="43">
        <f t="shared" ref="G20:M20" si="17">SUM(G21:G24)</f>
        <v>0</v>
      </c>
      <c r="H20" s="11">
        <f t="shared" si="17"/>
        <v>0</v>
      </c>
      <c r="I20" s="11">
        <f t="shared" si="17"/>
        <v>0</v>
      </c>
      <c r="J20" s="11">
        <f t="shared" si="17"/>
        <v>0</v>
      </c>
      <c r="K20" s="11">
        <f t="shared" si="17"/>
        <v>0</v>
      </c>
      <c r="L20" s="11">
        <f t="shared" si="17"/>
        <v>0</v>
      </c>
      <c r="M20" s="44">
        <f t="shared" si="17"/>
        <v>0</v>
      </c>
      <c r="N20" s="139">
        <f t="shared" ref="N20:N23" si="18">SUM(P20:T20)</f>
        <v>0</v>
      </c>
      <c r="O20" s="140">
        <f t="shared" ref="O20:U20" si="19">SUM(O21:O24)</f>
        <v>0</v>
      </c>
      <c r="P20" s="141">
        <f t="shared" si="19"/>
        <v>0</v>
      </c>
      <c r="Q20" s="141">
        <f t="shared" si="19"/>
        <v>0</v>
      </c>
      <c r="R20" s="141">
        <f t="shared" si="19"/>
        <v>0</v>
      </c>
      <c r="S20" s="141">
        <f t="shared" si="19"/>
        <v>0</v>
      </c>
      <c r="T20" s="141">
        <f t="shared" si="19"/>
        <v>0</v>
      </c>
      <c r="U20" s="140">
        <f t="shared" si="19"/>
        <v>0</v>
      </c>
      <c r="V20" s="142"/>
      <c r="W20" s="7"/>
    </row>
    <row r="21" spans="1:23" s="8" customFormat="1" ht="15" customHeight="1" x14ac:dyDescent="0.3">
      <c r="A21" s="92"/>
      <c r="B21" s="95"/>
      <c r="C21" s="95"/>
      <c r="D21" s="98"/>
      <c r="E21" s="26" t="s">
        <v>17</v>
      </c>
      <c r="F21" s="11">
        <f t="shared" si="11"/>
        <v>0</v>
      </c>
      <c r="G21" s="51"/>
      <c r="H21" s="10"/>
      <c r="I21" s="10"/>
      <c r="J21" s="10"/>
      <c r="K21" s="10"/>
      <c r="L21" s="10"/>
      <c r="M21" s="50"/>
      <c r="N21" s="143">
        <f t="shared" si="18"/>
        <v>0</v>
      </c>
      <c r="O21" s="144"/>
      <c r="P21" s="145"/>
      <c r="Q21" s="145"/>
      <c r="R21" s="145"/>
      <c r="S21" s="145"/>
      <c r="T21" s="145"/>
      <c r="U21" s="144"/>
      <c r="V21" s="146"/>
      <c r="W21" s="7"/>
    </row>
    <row r="22" spans="1:23" s="8" customFormat="1" ht="15" customHeight="1" x14ac:dyDescent="0.3">
      <c r="A22" s="92"/>
      <c r="B22" s="95"/>
      <c r="C22" s="95"/>
      <c r="D22" s="98"/>
      <c r="E22" s="26" t="s">
        <v>2</v>
      </c>
      <c r="F22" s="11">
        <f t="shared" si="11"/>
        <v>0</v>
      </c>
      <c r="G22" s="51"/>
      <c r="H22" s="10"/>
      <c r="I22" s="10"/>
      <c r="J22" s="10"/>
      <c r="K22" s="10"/>
      <c r="L22" s="10"/>
      <c r="M22" s="50"/>
      <c r="N22" s="143">
        <f t="shared" si="18"/>
        <v>0</v>
      </c>
      <c r="O22" s="144"/>
      <c r="P22" s="145"/>
      <c r="Q22" s="145"/>
      <c r="R22" s="145"/>
      <c r="S22" s="145"/>
      <c r="T22" s="145"/>
      <c r="U22" s="144"/>
      <c r="V22" s="146"/>
      <c r="W22" s="7"/>
    </row>
    <row r="23" spans="1:23" s="8" customFormat="1" ht="15" customHeight="1" x14ac:dyDescent="0.3">
      <c r="A23" s="92"/>
      <c r="B23" s="95"/>
      <c r="C23" s="95"/>
      <c r="D23" s="98"/>
      <c r="E23" s="26" t="s">
        <v>18</v>
      </c>
      <c r="F23" s="11">
        <f t="shared" si="11"/>
        <v>0</v>
      </c>
      <c r="G23" s="51"/>
      <c r="H23" s="10"/>
      <c r="I23" s="10"/>
      <c r="J23" s="10"/>
      <c r="K23" s="10"/>
      <c r="L23" s="10"/>
      <c r="M23" s="50"/>
      <c r="N23" s="143">
        <f t="shared" si="18"/>
        <v>0</v>
      </c>
      <c r="O23" s="144"/>
      <c r="P23" s="145"/>
      <c r="Q23" s="145"/>
      <c r="R23" s="145"/>
      <c r="S23" s="145"/>
      <c r="T23" s="145"/>
      <c r="U23" s="144"/>
      <c r="V23" s="146"/>
      <c r="W23" s="7"/>
    </row>
    <row r="24" spans="1:23" s="8" customFormat="1" ht="15" customHeight="1" x14ac:dyDescent="0.3">
      <c r="A24" s="93"/>
      <c r="B24" s="96"/>
      <c r="C24" s="96"/>
      <c r="D24" s="99"/>
      <c r="E24" s="27" t="s">
        <v>19</v>
      </c>
      <c r="F24" s="11">
        <f t="shared" si="11"/>
        <v>0</v>
      </c>
      <c r="G24" s="52"/>
      <c r="H24" s="12"/>
      <c r="I24" s="12"/>
      <c r="J24" s="12"/>
      <c r="K24" s="12"/>
      <c r="L24" s="12"/>
      <c r="M24" s="53"/>
      <c r="N24" s="147">
        <f t="shared" ref="N24" si="20">SUM(O24:T24)</f>
        <v>0</v>
      </c>
      <c r="O24" s="148"/>
      <c r="P24" s="149"/>
      <c r="Q24" s="149"/>
      <c r="R24" s="149"/>
      <c r="S24" s="149"/>
      <c r="T24" s="149"/>
      <c r="U24" s="148"/>
      <c r="V24" s="150"/>
      <c r="W24" s="7"/>
    </row>
    <row r="25" spans="1:23" s="8" customFormat="1" ht="15" customHeight="1" x14ac:dyDescent="0.3">
      <c r="A25" s="91" t="s">
        <v>10</v>
      </c>
      <c r="B25" s="94" t="s">
        <v>8</v>
      </c>
      <c r="C25" s="94" t="s">
        <v>24</v>
      </c>
      <c r="D25" s="97" t="s">
        <v>11</v>
      </c>
      <c r="E25" s="28" t="s">
        <v>6</v>
      </c>
      <c r="F25" s="11">
        <f t="shared" si="11"/>
        <v>180</v>
      </c>
      <c r="G25" s="43">
        <f t="shared" ref="G25:M25" si="21">SUM(G26:G29)</f>
        <v>0</v>
      </c>
      <c r="H25" s="11">
        <f t="shared" si="21"/>
        <v>20</v>
      </c>
      <c r="I25" s="11">
        <f t="shared" si="21"/>
        <v>40</v>
      </c>
      <c r="J25" s="11">
        <f t="shared" si="21"/>
        <v>40</v>
      </c>
      <c r="K25" s="11">
        <f t="shared" si="21"/>
        <v>40</v>
      </c>
      <c r="L25" s="11">
        <f t="shared" si="21"/>
        <v>40</v>
      </c>
      <c r="M25" s="44">
        <f t="shared" si="21"/>
        <v>0</v>
      </c>
      <c r="N25" s="139">
        <f t="shared" si="8"/>
        <v>68</v>
      </c>
      <c r="O25" s="140">
        <f t="shared" ref="O25:U25" si="22">SUM(O26:O29)</f>
        <v>0</v>
      </c>
      <c r="P25" s="141">
        <f t="shared" si="22"/>
        <v>20</v>
      </c>
      <c r="Q25" s="141">
        <f t="shared" si="22"/>
        <v>48</v>
      </c>
      <c r="R25" s="141">
        <f t="shared" si="22"/>
        <v>0</v>
      </c>
      <c r="S25" s="141">
        <f t="shared" si="22"/>
        <v>0</v>
      </c>
      <c r="T25" s="141">
        <f t="shared" si="22"/>
        <v>0</v>
      </c>
      <c r="U25" s="140">
        <f t="shared" si="22"/>
        <v>0</v>
      </c>
      <c r="V25" s="142"/>
      <c r="W25" s="7"/>
    </row>
    <row r="26" spans="1:23" s="8" customFormat="1" ht="15" customHeight="1" x14ac:dyDescent="0.3">
      <c r="A26" s="92"/>
      <c r="B26" s="95"/>
      <c r="C26" s="95"/>
      <c r="D26" s="98"/>
      <c r="E26" s="26" t="s">
        <v>17</v>
      </c>
      <c r="F26" s="11">
        <f t="shared" si="11"/>
        <v>0</v>
      </c>
      <c r="G26" s="51"/>
      <c r="H26" s="10"/>
      <c r="I26" s="10"/>
      <c r="J26" s="10"/>
      <c r="K26" s="10"/>
      <c r="L26" s="10"/>
      <c r="M26" s="50"/>
      <c r="N26" s="143">
        <f t="shared" si="8"/>
        <v>0</v>
      </c>
      <c r="O26" s="144"/>
      <c r="P26" s="145"/>
      <c r="Q26" s="145"/>
      <c r="R26" s="145"/>
      <c r="S26" s="145"/>
      <c r="T26" s="145"/>
      <c r="U26" s="144"/>
      <c r="V26" s="146"/>
      <c r="W26" s="7"/>
    </row>
    <row r="27" spans="1:23" s="8" customFormat="1" ht="15" customHeight="1" x14ac:dyDescent="0.3">
      <c r="A27" s="92"/>
      <c r="B27" s="95"/>
      <c r="C27" s="95"/>
      <c r="D27" s="98"/>
      <c r="E27" s="26" t="s">
        <v>2</v>
      </c>
      <c r="F27" s="11">
        <f t="shared" si="11"/>
        <v>0</v>
      </c>
      <c r="G27" s="51"/>
      <c r="H27" s="10"/>
      <c r="I27" s="10"/>
      <c r="J27" s="10"/>
      <c r="K27" s="10"/>
      <c r="L27" s="10"/>
      <c r="M27" s="50"/>
      <c r="N27" s="143">
        <f t="shared" ref="N27:N28" si="23">SUM(P27:T27)</f>
        <v>0</v>
      </c>
      <c r="O27" s="144"/>
      <c r="P27" s="145"/>
      <c r="Q27" s="145"/>
      <c r="R27" s="145"/>
      <c r="S27" s="145"/>
      <c r="T27" s="145"/>
      <c r="U27" s="144"/>
      <c r="V27" s="146"/>
      <c r="W27" s="7"/>
    </row>
    <row r="28" spans="1:23" s="8" customFormat="1" ht="15" customHeight="1" x14ac:dyDescent="0.3">
      <c r="A28" s="92"/>
      <c r="B28" s="95"/>
      <c r="C28" s="95"/>
      <c r="D28" s="98"/>
      <c r="E28" s="26" t="s">
        <v>18</v>
      </c>
      <c r="F28" s="11">
        <f t="shared" si="11"/>
        <v>180</v>
      </c>
      <c r="G28" s="51"/>
      <c r="H28" s="10">
        <v>20</v>
      </c>
      <c r="I28" s="10">
        <v>40</v>
      </c>
      <c r="J28" s="10">
        <v>40</v>
      </c>
      <c r="K28" s="10">
        <v>40</v>
      </c>
      <c r="L28" s="10">
        <v>40</v>
      </c>
      <c r="M28" s="50"/>
      <c r="N28" s="143">
        <f t="shared" si="23"/>
        <v>68</v>
      </c>
      <c r="O28" s="144"/>
      <c r="P28" s="145">
        <v>20</v>
      </c>
      <c r="Q28" s="145">
        <v>48</v>
      </c>
      <c r="R28" s="145"/>
      <c r="S28" s="145"/>
      <c r="T28" s="145"/>
      <c r="U28" s="144"/>
      <c r="V28" s="146"/>
      <c r="W28" s="7"/>
    </row>
    <row r="29" spans="1:23" s="8" customFormat="1" ht="15" customHeight="1" x14ac:dyDescent="0.3">
      <c r="A29" s="93"/>
      <c r="B29" s="96"/>
      <c r="C29" s="96"/>
      <c r="D29" s="99"/>
      <c r="E29" s="27" t="s">
        <v>19</v>
      </c>
      <c r="F29" s="11">
        <f t="shared" si="11"/>
        <v>0</v>
      </c>
      <c r="G29" s="52"/>
      <c r="H29" s="12"/>
      <c r="I29" s="12"/>
      <c r="J29" s="12"/>
      <c r="K29" s="12"/>
      <c r="L29" s="12"/>
      <c r="M29" s="53"/>
      <c r="N29" s="147">
        <f t="shared" ref="N29" si="24">SUM(O29:T29)</f>
        <v>0</v>
      </c>
      <c r="O29" s="148"/>
      <c r="P29" s="149"/>
      <c r="Q29" s="149"/>
      <c r="R29" s="149"/>
      <c r="S29" s="149"/>
      <c r="T29" s="149"/>
      <c r="U29" s="148"/>
      <c r="V29" s="150"/>
      <c r="W29" s="7"/>
    </row>
    <row r="30" spans="1:23" s="6" customFormat="1" ht="15" customHeight="1" x14ac:dyDescent="0.3">
      <c r="A30" s="15"/>
      <c r="B30" s="16" t="s">
        <v>156</v>
      </c>
      <c r="C30" s="17" t="s">
        <v>157</v>
      </c>
      <c r="D30" s="22" t="s">
        <v>158</v>
      </c>
      <c r="E30" s="25"/>
      <c r="F30" s="171">
        <f>F31+F36+F41+F46+F51+F56+F61+F66+F71+F76+F81+F86+F91+F96+F101+F106+F111+F116+F121+F126+F131+F136+F141+F146+F151+F156+F161+F166+F171+F181+F176</f>
        <v>146775</v>
      </c>
      <c r="G30" s="171"/>
      <c r="H30" s="171">
        <f t="shared" ref="H30:L30" si="25">H31+H36+H41+H46+H51+H56+H61+H66+H71+H76+H81+H86+H91+H96+H101+H106+H111+H116+H121+H126+H131+H136+H141+H146+H151+H156+H161+H166+H171+H181+H176</f>
        <v>27692</v>
      </c>
      <c r="I30" s="171">
        <f t="shared" si="25"/>
        <v>32237.5</v>
      </c>
      <c r="J30" s="171">
        <f t="shared" si="25"/>
        <v>30332.5</v>
      </c>
      <c r="K30" s="171">
        <f t="shared" si="25"/>
        <v>27013.5</v>
      </c>
      <c r="L30" s="171">
        <f t="shared" si="25"/>
        <v>29499.5</v>
      </c>
      <c r="M30" s="172"/>
      <c r="N30" s="169">
        <f>N31+N36+N41+N46+N51+N56+N61+N66+N71+N76+N81+N86+N91+N96+N101+N106+N111+N116+N121+N126+N131+N136+N141+N146+N151+N156+N161+N166+N171+N181+N176</f>
        <v>110938.8</v>
      </c>
      <c r="O30" s="170"/>
      <c r="P30" s="170">
        <f t="shared" ref="P30" si="26">P31+P36+P41+P46+P51+P56+P61+P66+P71+P76+P81+P86+P91+P96+P101+P106+P111+P116+P121+P126+P131+P136+P141+P146+P151+P156+P161+P166+P171+P181+P176</f>
        <v>27551</v>
      </c>
      <c r="Q30" s="170">
        <f t="shared" ref="Q30" si="27">Q31+Q36+Q41+Q46+Q51+Q56+Q61+Q66+Q71+Q76+Q81+Q86+Q91+Q96+Q101+Q106+Q111+Q116+Q121+Q126+Q131+Q136+Q141+Q146+Q151+Q156+Q161+Q166+Q171+Q181+Q176</f>
        <v>48805.8</v>
      </c>
      <c r="R30" s="170">
        <f t="shared" ref="R30" si="28">R31+R36+R41+R46+R51+R56+R61+R66+R71+R76+R81+R86+R91+R96+R101+R106+R111+R116+R121+R126+R131+R136+R141+R146+R151+R156+R161+R166+R171+R181+R176</f>
        <v>34582</v>
      </c>
      <c r="S30" s="170">
        <f t="shared" ref="S30" si="29">S31+S36+S41+S46+S51+S56+S61+S66+S71+S76+S81+S86+S91+S96+S101+S106+S111+S116+S121+S126+S131+S136+S141+S146+S151+S156+S161+S166+S171+S181+S176</f>
        <v>0</v>
      </c>
      <c r="T30" s="170">
        <f t="shared" ref="T30" si="30">T31+T36+T41+T46+T51+T56+T61+T66+T71+T76+T81+T86+T91+T96+T101+T106+T111+T116+T121+T126+T131+T136+T141+T146+T151+T156+T161+T166+T171+T181+T176</f>
        <v>0</v>
      </c>
      <c r="U30" s="170"/>
      <c r="V30" s="152"/>
      <c r="W30" s="5"/>
    </row>
    <row r="31" spans="1:23" s="8" customFormat="1" ht="12" customHeight="1" x14ac:dyDescent="0.3">
      <c r="A31" s="91" t="s">
        <v>197</v>
      </c>
      <c r="B31" s="94" t="s">
        <v>25</v>
      </c>
      <c r="C31" s="94" t="s">
        <v>37</v>
      </c>
      <c r="D31" s="100" t="s">
        <v>27</v>
      </c>
      <c r="E31" s="28" t="s">
        <v>6</v>
      </c>
      <c r="F31" s="11">
        <f>SUM(F32:F35)</f>
        <v>2002</v>
      </c>
      <c r="G31" s="43">
        <f t="shared" ref="G31:M31" si="31">SUM(G32:G35)</f>
        <v>0</v>
      </c>
      <c r="H31" s="11">
        <f>SUM(H32:H35)</f>
        <v>0</v>
      </c>
      <c r="I31" s="11">
        <f t="shared" ref="I31:L31" si="32">SUM(I32:I35)</f>
        <v>142</v>
      </c>
      <c r="J31" s="11">
        <f t="shared" si="32"/>
        <v>540</v>
      </c>
      <c r="K31" s="11">
        <f t="shared" si="32"/>
        <v>780</v>
      </c>
      <c r="L31" s="11">
        <f t="shared" si="32"/>
        <v>540</v>
      </c>
      <c r="M31" s="44">
        <f t="shared" si="31"/>
        <v>0</v>
      </c>
      <c r="N31" s="139">
        <f t="shared" ref="N31:N47" si="33">SUM(P31:T31)</f>
        <v>394</v>
      </c>
      <c r="O31" s="140">
        <f t="shared" ref="O31:U31" si="34">SUM(O32:O35)</f>
        <v>0</v>
      </c>
      <c r="P31" s="141">
        <f t="shared" si="34"/>
        <v>0</v>
      </c>
      <c r="Q31" s="141">
        <f>SUM(Q32:Q35)</f>
        <v>142</v>
      </c>
      <c r="R31" s="141">
        <f>SUM(R32:R35)</f>
        <v>252</v>
      </c>
      <c r="S31" s="141">
        <f t="shared" si="34"/>
        <v>0</v>
      </c>
      <c r="T31" s="141">
        <f t="shared" si="34"/>
        <v>0</v>
      </c>
      <c r="U31" s="140">
        <f t="shared" si="34"/>
        <v>0</v>
      </c>
      <c r="V31" s="142"/>
      <c r="W31" s="7"/>
    </row>
    <row r="32" spans="1:23" s="8" customFormat="1" ht="15" customHeight="1" x14ac:dyDescent="0.3">
      <c r="A32" s="92"/>
      <c r="B32" s="95"/>
      <c r="C32" s="95"/>
      <c r="D32" s="101"/>
      <c r="E32" s="26" t="s">
        <v>17</v>
      </c>
      <c r="F32" s="11">
        <f t="shared" ref="F32:F94" si="35">SUM(H32:L32)</f>
        <v>0</v>
      </c>
      <c r="G32" s="51"/>
      <c r="H32" s="10"/>
      <c r="I32" s="10"/>
      <c r="J32" s="10"/>
      <c r="K32" s="10"/>
      <c r="L32" s="10"/>
      <c r="M32" s="50"/>
      <c r="N32" s="143">
        <f>SUM(P32:T32)</f>
        <v>0</v>
      </c>
      <c r="O32" s="144"/>
      <c r="P32" s="145"/>
      <c r="Q32" s="145"/>
      <c r="R32" s="145"/>
      <c r="S32" s="145"/>
      <c r="T32" s="145"/>
      <c r="U32" s="144"/>
      <c r="V32" s="146"/>
      <c r="W32" s="7"/>
    </row>
    <row r="33" spans="1:23" s="8" customFormat="1" ht="15" customHeight="1" x14ac:dyDescent="0.3">
      <c r="A33" s="92"/>
      <c r="B33" s="95"/>
      <c r="C33" s="95"/>
      <c r="D33" s="101"/>
      <c r="E33" s="26" t="s">
        <v>2</v>
      </c>
      <c r="F33" s="11">
        <f t="shared" si="35"/>
        <v>0</v>
      </c>
      <c r="G33" s="51"/>
      <c r="H33" s="10"/>
      <c r="I33" s="10"/>
      <c r="J33" s="10"/>
      <c r="K33" s="10"/>
      <c r="L33" s="10"/>
      <c r="M33" s="50"/>
      <c r="N33" s="143">
        <f t="shared" ref="N33:N49" si="36">SUM(P33:T33)</f>
        <v>0</v>
      </c>
      <c r="P33" s="145"/>
      <c r="Q33" s="145"/>
      <c r="R33" s="145"/>
      <c r="S33" s="145"/>
      <c r="T33" s="145"/>
      <c r="U33" s="144"/>
      <c r="V33" s="146"/>
      <c r="W33" s="7"/>
    </row>
    <row r="34" spans="1:23" s="8" customFormat="1" ht="15" customHeight="1" x14ac:dyDescent="0.3">
      <c r="A34" s="92"/>
      <c r="B34" s="95"/>
      <c r="C34" s="95"/>
      <c r="D34" s="101"/>
      <c r="E34" s="26" t="s">
        <v>18</v>
      </c>
      <c r="F34" s="11">
        <f t="shared" si="35"/>
        <v>2002</v>
      </c>
      <c r="G34" s="51"/>
      <c r="H34" s="10"/>
      <c r="I34" s="10">
        <v>142</v>
      </c>
      <c r="J34" s="10">
        <v>540</v>
      </c>
      <c r="K34" s="10">
        <v>780</v>
      </c>
      <c r="L34" s="10">
        <v>540</v>
      </c>
      <c r="M34" s="50"/>
      <c r="N34" s="143">
        <f t="shared" si="36"/>
        <v>394</v>
      </c>
      <c r="O34" s="144"/>
      <c r="P34" s="145"/>
      <c r="Q34" s="145">
        <v>142</v>
      </c>
      <c r="R34" s="145">
        <v>252</v>
      </c>
      <c r="S34" s="145"/>
      <c r="T34" s="145"/>
      <c r="U34" s="144"/>
      <c r="V34" s="146"/>
      <c r="W34" s="7"/>
    </row>
    <row r="35" spans="1:23" s="8" customFormat="1" ht="15" customHeight="1" x14ac:dyDescent="0.3">
      <c r="A35" s="93"/>
      <c r="B35" s="96"/>
      <c r="C35" s="96"/>
      <c r="D35" s="102"/>
      <c r="E35" s="27" t="s">
        <v>19</v>
      </c>
      <c r="F35" s="11">
        <f t="shared" si="35"/>
        <v>0</v>
      </c>
      <c r="G35" s="52"/>
      <c r="H35" s="12"/>
      <c r="I35" s="12"/>
      <c r="J35" s="12"/>
      <c r="K35" s="12"/>
      <c r="L35" s="12"/>
      <c r="M35" s="53"/>
      <c r="N35" s="147">
        <f t="shared" ref="N35:N50" si="37">SUM(O35:T35)</f>
        <v>0</v>
      </c>
      <c r="O35" s="148"/>
      <c r="P35" s="149"/>
      <c r="Q35" s="149"/>
      <c r="R35" s="149"/>
      <c r="S35" s="149"/>
      <c r="T35" s="149"/>
      <c r="U35" s="148"/>
      <c r="V35" s="150"/>
      <c r="W35" s="7"/>
    </row>
    <row r="36" spans="1:23" s="8" customFormat="1" ht="12" customHeight="1" x14ac:dyDescent="0.3">
      <c r="A36" s="91" t="s">
        <v>197</v>
      </c>
      <c r="B36" s="94" t="s">
        <v>25</v>
      </c>
      <c r="C36" s="94" t="s">
        <v>38</v>
      </c>
      <c r="D36" s="97" t="s">
        <v>26</v>
      </c>
      <c r="E36" s="28" t="s">
        <v>6</v>
      </c>
      <c r="F36" s="11">
        <f t="shared" si="35"/>
        <v>5350</v>
      </c>
      <c r="G36" s="43">
        <f t="shared" ref="G36:M36" si="38">SUM(G37:G40)</f>
        <v>0</v>
      </c>
      <c r="H36" s="173">
        <f t="shared" si="38"/>
        <v>0</v>
      </c>
      <c r="I36" s="173">
        <f>SUM(I37:I40)</f>
        <v>2770</v>
      </c>
      <c r="J36" s="173">
        <f t="shared" ref="J36:L36" si="39">SUM(J37:J40)</f>
        <v>2580</v>
      </c>
      <c r="K36" s="173">
        <f t="shared" si="39"/>
        <v>0</v>
      </c>
      <c r="L36" s="173">
        <f t="shared" si="39"/>
        <v>0</v>
      </c>
      <c r="M36" s="44">
        <f t="shared" si="38"/>
        <v>0</v>
      </c>
      <c r="N36" s="139">
        <f t="shared" si="33"/>
        <v>4950</v>
      </c>
      <c r="O36" s="140">
        <f t="shared" ref="O36:U36" si="40">SUM(O37:O40)</f>
        <v>0</v>
      </c>
      <c r="P36" s="173">
        <f t="shared" si="40"/>
        <v>0</v>
      </c>
      <c r="Q36" s="173">
        <f>SUM(Q37:Q40)</f>
        <v>2370</v>
      </c>
      <c r="R36" s="173">
        <f t="shared" si="40"/>
        <v>2580</v>
      </c>
      <c r="S36" s="173">
        <f t="shared" si="40"/>
        <v>0</v>
      </c>
      <c r="T36" s="173">
        <f t="shared" si="40"/>
        <v>0</v>
      </c>
      <c r="U36" s="140">
        <f t="shared" si="40"/>
        <v>0</v>
      </c>
      <c r="V36" s="142"/>
      <c r="W36" s="7"/>
    </row>
    <row r="37" spans="1:23" s="8" customFormat="1" ht="15" customHeight="1" x14ac:dyDescent="0.3">
      <c r="A37" s="92"/>
      <c r="B37" s="95"/>
      <c r="C37" s="95"/>
      <c r="D37" s="98"/>
      <c r="E37" s="26" t="s">
        <v>17</v>
      </c>
      <c r="F37" s="11">
        <f t="shared" si="35"/>
        <v>3500</v>
      </c>
      <c r="G37" s="51"/>
      <c r="H37" s="90"/>
      <c r="I37" s="90">
        <v>920</v>
      </c>
      <c r="J37" s="90">
        <v>2580</v>
      </c>
      <c r="K37" s="90"/>
      <c r="L37" s="90"/>
      <c r="M37" s="50"/>
      <c r="N37" s="143">
        <f t="shared" si="33"/>
        <v>3500</v>
      </c>
      <c r="O37" s="144"/>
      <c r="P37" s="90"/>
      <c r="Q37" s="90">
        <v>920</v>
      </c>
      <c r="R37" s="90">
        <v>2580</v>
      </c>
      <c r="S37" s="90"/>
      <c r="T37" s="90"/>
      <c r="U37" s="144"/>
      <c r="V37" s="146"/>
      <c r="W37" s="7"/>
    </row>
    <row r="38" spans="1:23" s="8" customFormat="1" ht="15" customHeight="1" x14ac:dyDescent="0.3">
      <c r="A38" s="92"/>
      <c r="B38" s="95"/>
      <c r="C38" s="95"/>
      <c r="D38" s="98"/>
      <c r="E38" s="26" t="s">
        <v>2</v>
      </c>
      <c r="F38" s="11">
        <f t="shared" si="35"/>
        <v>0</v>
      </c>
      <c r="G38" s="51"/>
      <c r="H38" s="90"/>
      <c r="I38" s="90"/>
      <c r="J38" s="90"/>
      <c r="K38" s="90"/>
      <c r="L38" s="90"/>
      <c r="M38" s="50"/>
      <c r="N38" s="143">
        <f t="shared" si="36"/>
        <v>0</v>
      </c>
      <c r="O38" s="144"/>
      <c r="P38" s="90"/>
      <c r="Q38" s="90"/>
      <c r="R38" s="90"/>
      <c r="S38" s="90"/>
      <c r="T38" s="90"/>
      <c r="U38" s="144"/>
      <c r="V38" s="146"/>
      <c r="W38" s="7"/>
    </row>
    <row r="39" spans="1:23" s="8" customFormat="1" ht="15" customHeight="1" x14ac:dyDescent="0.3">
      <c r="A39" s="92"/>
      <c r="B39" s="95"/>
      <c r="C39" s="95"/>
      <c r="D39" s="98"/>
      <c r="E39" s="26" t="s">
        <v>18</v>
      </c>
      <c r="F39" s="11">
        <f t="shared" si="35"/>
        <v>550</v>
      </c>
      <c r="G39" s="51"/>
      <c r="H39" s="90"/>
      <c r="I39" s="90">
        <v>550</v>
      </c>
      <c r="J39" s="90"/>
      <c r="K39" s="90"/>
      <c r="L39" s="90"/>
      <c r="M39" s="50"/>
      <c r="N39" s="143">
        <f t="shared" si="36"/>
        <v>150</v>
      </c>
      <c r="O39" s="144"/>
      <c r="P39" s="90"/>
      <c r="Q39" s="90">
        <v>150</v>
      </c>
      <c r="R39" s="90"/>
      <c r="S39" s="90"/>
      <c r="T39" s="90"/>
      <c r="U39" s="144"/>
      <c r="V39" s="146"/>
      <c r="W39" s="7"/>
    </row>
    <row r="40" spans="1:23" s="8" customFormat="1" ht="15" customHeight="1" x14ac:dyDescent="0.3">
      <c r="A40" s="93"/>
      <c r="B40" s="96"/>
      <c r="C40" s="96"/>
      <c r="D40" s="99"/>
      <c r="E40" s="27" t="s">
        <v>19</v>
      </c>
      <c r="F40" s="11">
        <f t="shared" si="35"/>
        <v>1300</v>
      </c>
      <c r="G40" s="52"/>
      <c r="H40" s="174"/>
      <c r="I40" s="174">
        <v>1300</v>
      </c>
      <c r="J40" s="174"/>
      <c r="K40" s="174"/>
      <c r="L40" s="174"/>
      <c r="M40" s="53"/>
      <c r="N40" s="147">
        <f t="shared" si="37"/>
        <v>1300</v>
      </c>
      <c r="O40" s="148"/>
      <c r="P40" s="174"/>
      <c r="Q40" s="174">
        <v>1300</v>
      </c>
      <c r="R40" s="174"/>
      <c r="S40" s="174"/>
      <c r="T40" s="174"/>
      <c r="U40" s="148"/>
      <c r="V40" s="150"/>
      <c r="W40" s="7"/>
    </row>
    <row r="41" spans="1:23" s="8" customFormat="1" ht="12" x14ac:dyDescent="0.3">
      <c r="A41" s="91" t="s">
        <v>197</v>
      </c>
      <c r="B41" s="94" t="s">
        <v>25</v>
      </c>
      <c r="C41" s="94" t="s">
        <v>36</v>
      </c>
      <c r="D41" s="97" t="s">
        <v>28</v>
      </c>
      <c r="E41" s="28" t="s">
        <v>6</v>
      </c>
      <c r="F41" s="11">
        <f>SUM(H41:L41)</f>
        <v>2515</v>
      </c>
      <c r="G41" s="43">
        <f t="shared" ref="G41:M41" si="41">SUM(G42:G45)</f>
        <v>0</v>
      </c>
      <c r="H41" s="11">
        <f>SUM(H42:H45)</f>
        <v>435</v>
      </c>
      <c r="I41" s="11">
        <f t="shared" si="41"/>
        <v>520</v>
      </c>
      <c r="J41" s="11">
        <f t="shared" si="41"/>
        <v>520</v>
      </c>
      <c r="K41" s="11">
        <f t="shared" si="41"/>
        <v>520</v>
      </c>
      <c r="L41" s="11">
        <f t="shared" si="41"/>
        <v>520</v>
      </c>
      <c r="M41" s="44">
        <f t="shared" si="41"/>
        <v>0</v>
      </c>
      <c r="N41" s="139">
        <f t="shared" si="33"/>
        <v>2845</v>
      </c>
      <c r="O41" s="140">
        <f t="shared" ref="O41:U41" si="42">SUM(O42:O45)</f>
        <v>0</v>
      </c>
      <c r="P41" s="141">
        <f t="shared" si="42"/>
        <v>435</v>
      </c>
      <c r="Q41" s="141">
        <f t="shared" si="42"/>
        <v>870</v>
      </c>
      <c r="R41" s="141">
        <f t="shared" si="42"/>
        <v>1540</v>
      </c>
      <c r="S41" s="141">
        <f t="shared" si="42"/>
        <v>0</v>
      </c>
      <c r="T41" s="141">
        <f t="shared" si="42"/>
        <v>0</v>
      </c>
      <c r="U41" s="140">
        <f t="shared" si="42"/>
        <v>0</v>
      </c>
      <c r="V41" s="142"/>
      <c r="W41" s="7"/>
    </row>
    <row r="42" spans="1:23" s="8" customFormat="1" ht="15" customHeight="1" x14ac:dyDescent="0.3">
      <c r="A42" s="92"/>
      <c r="B42" s="95"/>
      <c r="C42" s="95"/>
      <c r="D42" s="98"/>
      <c r="E42" s="26" t="s">
        <v>17</v>
      </c>
      <c r="F42" s="11">
        <f t="shared" si="35"/>
        <v>785</v>
      </c>
      <c r="G42" s="51"/>
      <c r="H42" s="10">
        <v>157</v>
      </c>
      <c r="I42" s="10">
        <v>157</v>
      </c>
      <c r="J42" s="10">
        <v>157</v>
      </c>
      <c r="K42" s="10">
        <v>157</v>
      </c>
      <c r="L42" s="10">
        <v>157</v>
      </c>
      <c r="M42" s="50"/>
      <c r="N42" s="143">
        <f t="shared" si="33"/>
        <v>365</v>
      </c>
      <c r="O42" s="144"/>
      <c r="P42" s="145">
        <v>157</v>
      </c>
      <c r="Q42" s="145">
        <v>150</v>
      </c>
      <c r="R42" s="145">
        <v>58</v>
      </c>
      <c r="S42" s="145"/>
      <c r="T42" s="145"/>
      <c r="U42" s="144"/>
      <c r="V42" s="146"/>
      <c r="W42" s="7"/>
    </row>
    <row r="43" spans="1:23" s="8" customFormat="1" ht="15" customHeight="1" x14ac:dyDescent="0.3">
      <c r="A43" s="92"/>
      <c r="B43" s="95"/>
      <c r="C43" s="95"/>
      <c r="D43" s="98"/>
      <c r="E43" s="26" t="s">
        <v>2</v>
      </c>
      <c r="F43" s="11">
        <f t="shared" si="35"/>
        <v>175</v>
      </c>
      <c r="G43" s="51"/>
      <c r="H43" s="10">
        <v>35</v>
      </c>
      <c r="I43" s="10">
        <v>35</v>
      </c>
      <c r="J43" s="10">
        <v>35</v>
      </c>
      <c r="K43" s="10">
        <v>35</v>
      </c>
      <c r="L43" s="10">
        <v>35</v>
      </c>
      <c r="M43" s="50"/>
      <c r="N43" s="143">
        <f t="shared" si="36"/>
        <v>155</v>
      </c>
      <c r="O43" s="144"/>
      <c r="P43" s="145">
        <v>35</v>
      </c>
      <c r="Q43" s="145">
        <v>31</v>
      </c>
      <c r="R43" s="145">
        <v>89</v>
      </c>
      <c r="S43" s="145"/>
      <c r="T43" s="145"/>
      <c r="U43" s="144"/>
      <c r="V43" s="146"/>
      <c r="W43" s="7"/>
    </row>
    <row r="44" spans="1:23" s="8" customFormat="1" ht="15" customHeight="1" x14ac:dyDescent="0.3">
      <c r="A44" s="92"/>
      <c r="B44" s="95"/>
      <c r="C44" s="95"/>
      <c r="D44" s="98"/>
      <c r="E44" s="26" t="s">
        <v>18</v>
      </c>
      <c r="F44" s="11">
        <f t="shared" si="35"/>
        <v>1555</v>
      </c>
      <c r="G44" s="51"/>
      <c r="H44" s="10">
        <v>243</v>
      </c>
      <c r="I44" s="10">
        <v>328</v>
      </c>
      <c r="J44" s="10">
        <v>328</v>
      </c>
      <c r="K44" s="10">
        <v>328</v>
      </c>
      <c r="L44" s="10">
        <v>328</v>
      </c>
      <c r="M44" s="50"/>
      <c r="N44" s="143">
        <f t="shared" si="36"/>
        <v>2325</v>
      </c>
      <c r="O44" s="144"/>
      <c r="P44" s="145">
        <v>243</v>
      </c>
      <c r="Q44" s="145">
        <v>689</v>
      </c>
      <c r="R44" s="145">
        <v>1393</v>
      </c>
      <c r="S44" s="145"/>
      <c r="T44" s="145"/>
      <c r="U44" s="144"/>
      <c r="V44" s="146"/>
      <c r="W44" s="7"/>
    </row>
    <row r="45" spans="1:23" s="8" customFormat="1" ht="15" customHeight="1" x14ac:dyDescent="0.3">
      <c r="A45" s="93"/>
      <c r="B45" s="96"/>
      <c r="C45" s="96"/>
      <c r="D45" s="99"/>
      <c r="E45" s="27" t="s">
        <v>19</v>
      </c>
      <c r="F45" s="11">
        <f>SUM(H45:L45)</f>
        <v>0</v>
      </c>
      <c r="G45" s="52"/>
      <c r="H45" s="12"/>
      <c r="I45" s="12"/>
      <c r="J45" s="12"/>
      <c r="K45" s="12"/>
      <c r="L45" s="12"/>
      <c r="M45" s="53"/>
      <c r="N45" s="147">
        <f t="shared" si="37"/>
        <v>0</v>
      </c>
      <c r="O45" s="148"/>
      <c r="P45" s="149"/>
      <c r="Q45" s="149"/>
      <c r="R45" s="149"/>
      <c r="S45" s="149"/>
      <c r="T45" s="149"/>
      <c r="U45" s="148"/>
      <c r="V45" s="150"/>
      <c r="W45" s="7"/>
    </row>
    <row r="46" spans="1:23" s="8" customFormat="1" ht="15" customHeight="1" x14ac:dyDescent="0.3">
      <c r="A46" s="91" t="s">
        <v>197</v>
      </c>
      <c r="B46" s="94" t="s">
        <v>25</v>
      </c>
      <c r="C46" s="94" t="s">
        <v>45</v>
      </c>
      <c r="D46" s="112" t="s">
        <v>92</v>
      </c>
      <c r="E46" s="28" t="s">
        <v>6</v>
      </c>
      <c r="F46" s="11">
        <f t="shared" si="35"/>
        <v>2760</v>
      </c>
      <c r="G46" s="43">
        <f t="shared" ref="G46:M46" si="43">SUM(G47:G50)</f>
        <v>0</v>
      </c>
      <c r="H46" s="11">
        <f>SUM(H47:H50)</f>
        <v>1428</v>
      </c>
      <c r="I46" s="11">
        <f>SUM(I47:I50)</f>
        <v>1332</v>
      </c>
      <c r="J46" s="11">
        <f t="shared" si="43"/>
        <v>0</v>
      </c>
      <c r="K46" s="11">
        <f t="shared" si="43"/>
        <v>0</v>
      </c>
      <c r="L46" s="11">
        <f t="shared" si="43"/>
        <v>0</v>
      </c>
      <c r="M46" s="44">
        <f t="shared" si="43"/>
        <v>0</v>
      </c>
      <c r="N46" s="139">
        <f t="shared" si="33"/>
        <v>8857</v>
      </c>
      <c r="O46" s="140">
        <f t="shared" ref="O46:U46" si="44">SUM(O47:O50)</f>
        <v>0</v>
      </c>
      <c r="P46" s="141">
        <f t="shared" si="44"/>
        <v>1428</v>
      </c>
      <c r="Q46" s="141">
        <f t="shared" si="44"/>
        <v>7429</v>
      </c>
      <c r="R46" s="141">
        <f t="shared" si="44"/>
        <v>0</v>
      </c>
      <c r="S46" s="141">
        <f t="shared" si="44"/>
        <v>0</v>
      </c>
      <c r="T46" s="141">
        <f t="shared" si="44"/>
        <v>0</v>
      </c>
      <c r="U46" s="140">
        <f t="shared" si="44"/>
        <v>0</v>
      </c>
      <c r="V46" s="142"/>
      <c r="W46" s="7"/>
    </row>
    <row r="47" spans="1:23" s="8" customFormat="1" ht="15" customHeight="1" x14ac:dyDescent="0.3">
      <c r="A47" s="92"/>
      <c r="B47" s="95"/>
      <c r="C47" s="95"/>
      <c r="D47" s="113"/>
      <c r="E47" s="26" t="s">
        <v>17</v>
      </c>
      <c r="F47" s="11">
        <f t="shared" si="35"/>
        <v>0</v>
      </c>
      <c r="G47" s="51"/>
      <c r="H47" s="10"/>
      <c r="I47" s="10"/>
      <c r="J47" s="10"/>
      <c r="K47" s="10"/>
      <c r="L47" s="10"/>
      <c r="M47" s="50"/>
      <c r="N47" s="143">
        <f t="shared" si="33"/>
        <v>410</v>
      </c>
      <c r="O47" s="144"/>
      <c r="P47" s="145"/>
      <c r="Q47" s="145">
        <v>410</v>
      </c>
      <c r="R47" s="145"/>
      <c r="S47" s="145"/>
      <c r="T47" s="145"/>
      <c r="U47" s="144"/>
      <c r="V47" s="146"/>
      <c r="W47" s="7"/>
    </row>
    <row r="48" spans="1:23" s="8" customFormat="1" ht="15" customHeight="1" x14ac:dyDescent="0.3">
      <c r="A48" s="92"/>
      <c r="B48" s="95"/>
      <c r="C48" s="95"/>
      <c r="D48" s="113"/>
      <c r="E48" s="26" t="s">
        <v>2</v>
      </c>
      <c r="F48" s="11">
        <f t="shared" si="35"/>
        <v>390</v>
      </c>
      <c r="G48" s="51"/>
      <c r="H48" s="10"/>
      <c r="I48" s="10">
        <v>390</v>
      </c>
      <c r="J48" s="10"/>
      <c r="K48" s="10"/>
      <c r="L48" s="10"/>
      <c r="M48" s="50"/>
      <c r="N48" s="143">
        <f t="shared" si="36"/>
        <v>1227</v>
      </c>
      <c r="O48" s="144"/>
      <c r="P48" s="145"/>
      <c r="Q48" s="145">
        <v>1227</v>
      </c>
      <c r="R48" s="145"/>
      <c r="S48" s="145"/>
      <c r="T48" s="145"/>
      <c r="U48" s="144"/>
      <c r="V48" s="146"/>
      <c r="W48" s="7"/>
    </row>
    <row r="49" spans="1:23" s="8" customFormat="1" ht="15" customHeight="1" x14ac:dyDescent="0.3">
      <c r="A49" s="92"/>
      <c r="B49" s="95"/>
      <c r="C49" s="95"/>
      <c r="D49" s="113"/>
      <c r="E49" s="26" t="s">
        <v>18</v>
      </c>
      <c r="F49" s="11">
        <f t="shared" si="35"/>
        <v>2370</v>
      </c>
      <c r="G49" s="51"/>
      <c r="H49" s="10">
        <v>1428</v>
      </c>
      <c r="I49" s="10">
        <v>942</v>
      </c>
      <c r="J49" s="10"/>
      <c r="K49" s="10"/>
      <c r="L49" s="10"/>
      <c r="M49" s="50"/>
      <c r="N49" s="143">
        <f t="shared" si="36"/>
        <v>6943</v>
      </c>
      <c r="O49" s="144"/>
      <c r="P49" s="145">
        <v>1428</v>
      </c>
      <c r="Q49" s="145">
        <v>5515</v>
      </c>
      <c r="R49" s="145"/>
      <c r="S49" s="145"/>
      <c r="T49" s="145"/>
      <c r="U49" s="144"/>
      <c r="V49" s="146"/>
      <c r="W49" s="7"/>
    </row>
    <row r="50" spans="1:23" s="8" customFormat="1" ht="15" customHeight="1" x14ac:dyDescent="0.3">
      <c r="A50" s="93"/>
      <c r="B50" s="96"/>
      <c r="C50" s="96"/>
      <c r="D50" s="114"/>
      <c r="E50" s="27" t="s">
        <v>19</v>
      </c>
      <c r="F50" s="11">
        <f t="shared" si="35"/>
        <v>0</v>
      </c>
      <c r="G50" s="52"/>
      <c r="H50" s="12"/>
      <c r="I50" s="12"/>
      <c r="J50" s="12"/>
      <c r="K50" s="12"/>
      <c r="L50" s="12"/>
      <c r="M50" s="53"/>
      <c r="N50" s="147">
        <f t="shared" si="37"/>
        <v>277</v>
      </c>
      <c r="O50" s="148"/>
      <c r="P50" s="149"/>
      <c r="Q50" s="149">
        <v>277</v>
      </c>
      <c r="R50" s="149"/>
      <c r="S50" s="149"/>
      <c r="T50" s="149"/>
      <c r="U50" s="148"/>
      <c r="V50" s="150"/>
      <c r="W50" s="7"/>
    </row>
    <row r="51" spans="1:23" s="9" customFormat="1" ht="15" customHeight="1" x14ac:dyDescent="0.3">
      <c r="A51" s="91" t="s">
        <v>51</v>
      </c>
      <c r="B51" s="94" t="s">
        <v>25</v>
      </c>
      <c r="C51" s="94" t="s">
        <v>52</v>
      </c>
      <c r="D51" s="97" t="s">
        <v>53</v>
      </c>
      <c r="E51" s="28" t="s">
        <v>6</v>
      </c>
      <c r="F51" s="11">
        <f t="shared" si="35"/>
        <v>1306</v>
      </c>
      <c r="G51" s="43">
        <f t="shared" ref="G51:M51" si="45">SUM(G52:G55)</f>
        <v>0</v>
      </c>
      <c r="H51" s="11">
        <f t="shared" si="45"/>
        <v>368</v>
      </c>
      <c r="I51" s="11">
        <f t="shared" si="45"/>
        <v>638</v>
      </c>
      <c r="J51" s="11">
        <f t="shared" si="45"/>
        <v>100</v>
      </c>
      <c r="K51" s="11">
        <f t="shared" si="45"/>
        <v>100</v>
      </c>
      <c r="L51" s="11">
        <f t="shared" si="45"/>
        <v>100</v>
      </c>
      <c r="M51" s="44">
        <f t="shared" si="45"/>
        <v>0</v>
      </c>
      <c r="N51" s="139">
        <f t="shared" ref="N51:N69" si="46">SUM(P51:T51)</f>
        <v>3561</v>
      </c>
      <c r="O51" s="140">
        <f t="shared" ref="O51:U51" si="47">SUM(O52:O55)</f>
        <v>0</v>
      </c>
      <c r="P51" s="141">
        <f t="shared" si="47"/>
        <v>368</v>
      </c>
      <c r="Q51" s="141">
        <f>SUM(Q52:Q55)</f>
        <v>2840</v>
      </c>
      <c r="R51" s="141">
        <f t="shared" si="47"/>
        <v>353</v>
      </c>
      <c r="S51" s="141">
        <f t="shared" si="47"/>
        <v>0</v>
      </c>
      <c r="T51" s="141">
        <f t="shared" si="47"/>
        <v>0</v>
      </c>
      <c r="U51" s="140">
        <f t="shared" si="47"/>
        <v>0</v>
      </c>
      <c r="V51" s="142"/>
      <c r="W51" s="41"/>
    </row>
    <row r="52" spans="1:23" s="8" customFormat="1" ht="15" customHeight="1" x14ac:dyDescent="0.3">
      <c r="A52" s="92"/>
      <c r="B52" s="95"/>
      <c r="C52" s="95"/>
      <c r="D52" s="98"/>
      <c r="E52" s="26" t="s">
        <v>17</v>
      </c>
      <c r="F52" s="11">
        <f t="shared" si="35"/>
        <v>0</v>
      </c>
      <c r="G52" s="51"/>
      <c r="H52" s="10"/>
      <c r="I52" s="10"/>
      <c r="J52" s="10"/>
      <c r="K52" s="10"/>
      <c r="L52" s="10"/>
      <c r="M52" s="50"/>
      <c r="N52" s="143">
        <f t="shared" si="46"/>
        <v>600</v>
      </c>
      <c r="O52" s="144"/>
      <c r="P52" s="145"/>
      <c r="Q52" s="145">
        <v>600</v>
      </c>
      <c r="R52" s="145"/>
      <c r="S52" s="145"/>
      <c r="T52" s="145"/>
      <c r="U52" s="144"/>
      <c r="V52" s="146"/>
      <c r="W52" s="7"/>
    </row>
    <row r="53" spans="1:23" s="8" customFormat="1" ht="15" customHeight="1" x14ac:dyDescent="0.3">
      <c r="A53" s="92"/>
      <c r="B53" s="95"/>
      <c r="C53" s="95"/>
      <c r="D53" s="98"/>
      <c r="E53" s="26" t="s">
        <v>2</v>
      </c>
      <c r="F53" s="11">
        <f t="shared" si="35"/>
        <v>425</v>
      </c>
      <c r="G53" s="51"/>
      <c r="H53" s="10">
        <v>150</v>
      </c>
      <c r="I53" s="10">
        <v>275</v>
      </c>
      <c r="J53" s="10"/>
      <c r="K53" s="10"/>
      <c r="L53" s="10"/>
      <c r="M53" s="50"/>
      <c r="N53" s="143">
        <f t="shared" si="46"/>
        <v>425</v>
      </c>
      <c r="O53" s="144"/>
      <c r="P53" s="145">
        <v>150</v>
      </c>
      <c r="Q53" s="145">
        <v>275</v>
      </c>
      <c r="R53" s="145"/>
      <c r="S53" s="145"/>
      <c r="T53" s="145"/>
      <c r="U53" s="144"/>
      <c r="V53" s="146"/>
      <c r="W53" s="7"/>
    </row>
    <row r="54" spans="1:23" s="8" customFormat="1" ht="15" customHeight="1" x14ac:dyDescent="0.3">
      <c r="A54" s="92"/>
      <c r="B54" s="95"/>
      <c r="C54" s="95"/>
      <c r="D54" s="98"/>
      <c r="E54" s="26" t="s">
        <v>18</v>
      </c>
      <c r="F54" s="11">
        <f t="shared" si="35"/>
        <v>881</v>
      </c>
      <c r="G54" s="51"/>
      <c r="H54" s="10">
        <v>218</v>
      </c>
      <c r="I54" s="10">
        <v>363</v>
      </c>
      <c r="J54" s="10">
        <v>100</v>
      </c>
      <c r="K54" s="10">
        <v>100</v>
      </c>
      <c r="L54" s="10">
        <v>100</v>
      </c>
      <c r="M54" s="50"/>
      <c r="N54" s="143">
        <f t="shared" si="46"/>
        <v>2536</v>
      </c>
      <c r="O54" s="144"/>
      <c r="P54" s="145">
        <v>218</v>
      </c>
      <c r="Q54" s="145">
        <v>1965</v>
      </c>
      <c r="R54" s="145">
        <v>353</v>
      </c>
      <c r="S54" s="145"/>
      <c r="T54" s="145"/>
      <c r="U54" s="144"/>
      <c r="V54" s="146"/>
      <c r="W54" s="7"/>
    </row>
    <row r="55" spans="1:23" s="8" customFormat="1" ht="15" customHeight="1" x14ac:dyDescent="0.3">
      <c r="A55" s="93"/>
      <c r="B55" s="96"/>
      <c r="C55" s="96"/>
      <c r="D55" s="99"/>
      <c r="E55" s="27" t="s">
        <v>19</v>
      </c>
      <c r="F55" s="11">
        <f t="shared" si="35"/>
        <v>0</v>
      </c>
      <c r="G55" s="52"/>
      <c r="H55" s="12"/>
      <c r="I55" s="12"/>
      <c r="J55" s="12"/>
      <c r="K55" s="12"/>
      <c r="L55" s="12"/>
      <c r="M55" s="53"/>
      <c r="N55" s="147">
        <f t="shared" ref="N55:N70" si="48">SUM(O55:T55)</f>
        <v>0</v>
      </c>
      <c r="O55" s="148"/>
      <c r="P55" s="149"/>
      <c r="Q55" s="149"/>
      <c r="R55" s="149"/>
      <c r="S55" s="149"/>
      <c r="T55" s="149"/>
      <c r="U55" s="148"/>
      <c r="V55" s="150"/>
      <c r="W55" s="7"/>
    </row>
    <row r="56" spans="1:23" s="8" customFormat="1" ht="15" customHeight="1" x14ac:dyDescent="0.3">
      <c r="A56" s="103" t="s">
        <v>51</v>
      </c>
      <c r="B56" s="106" t="s">
        <v>25</v>
      </c>
      <c r="C56" s="106" t="s">
        <v>54</v>
      </c>
      <c r="D56" s="100" t="s">
        <v>55</v>
      </c>
      <c r="E56" s="28" t="s">
        <v>6</v>
      </c>
      <c r="F56" s="11">
        <f t="shared" si="35"/>
        <v>1028</v>
      </c>
      <c r="G56" s="43">
        <f t="shared" ref="G56:M56" si="49">SUM(G57:G60)</f>
        <v>0</v>
      </c>
      <c r="H56" s="11">
        <f>SUM(H57:H60)</f>
        <v>220</v>
      </c>
      <c r="I56" s="11">
        <f t="shared" si="49"/>
        <v>142</v>
      </c>
      <c r="J56" s="11">
        <f t="shared" si="49"/>
        <v>222</v>
      </c>
      <c r="K56" s="11">
        <f t="shared" si="49"/>
        <v>222</v>
      </c>
      <c r="L56" s="11">
        <f t="shared" si="49"/>
        <v>222</v>
      </c>
      <c r="M56" s="44">
        <f t="shared" si="49"/>
        <v>0</v>
      </c>
      <c r="N56" s="139">
        <f t="shared" si="46"/>
        <v>504</v>
      </c>
      <c r="O56" s="140">
        <f t="shared" ref="O56:U56" si="50">SUM(O57:O60)</f>
        <v>0</v>
      </c>
      <c r="P56" s="141">
        <f t="shared" si="50"/>
        <v>220</v>
      </c>
      <c r="Q56" s="141">
        <f t="shared" si="50"/>
        <v>142</v>
      </c>
      <c r="R56" s="141">
        <f t="shared" si="50"/>
        <v>142</v>
      </c>
      <c r="S56" s="141">
        <f t="shared" si="50"/>
        <v>0</v>
      </c>
      <c r="T56" s="141">
        <f t="shared" si="50"/>
        <v>0</v>
      </c>
      <c r="U56" s="140">
        <f t="shared" si="50"/>
        <v>0</v>
      </c>
      <c r="V56" s="142"/>
      <c r="W56" s="7"/>
    </row>
    <row r="57" spans="1:23" s="8" customFormat="1" ht="15" customHeight="1" x14ac:dyDescent="0.3">
      <c r="A57" s="104"/>
      <c r="B57" s="107"/>
      <c r="C57" s="107"/>
      <c r="D57" s="101"/>
      <c r="E57" s="26" t="s">
        <v>17</v>
      </c>
      <c r="F57" s="11">
        <f t="shared" si="35"/>
        <v>0</v>
      </c>
      <c r="G57" s="51"/>
      <c r="H57" s="10"/>
      <c r="I57" s="10"/>
      <c r="J57" s="10"/>
      <c r="K57" s="10"/>
      <c r="L57" s="10"/>
      <c r="M57" s="50"/>
      <c r="N57" s="143">
        <f t="shared" si="46"/>
        <v>0</v>
      </c>
      <c r="O57" s="144"/>
      <c r="P57" s="145"/>
      <c r="Q57" s="145"/>
      <c r="R57" s="145"/>
      <c r="S57" s="145"/>
      <c r="T57" s="145"/>
      <c r="U57" s="144"/>
      <c r="V57" s="146"/>
      <c r="W57" s="7"/>
    </row>
    <row r="58" spans="1:23" s="8" customFormat="1" ht="15" customHeight="1" x14ac:dyDescent="0.3">
      <c r="A58" s="104"/>
      <c r="B58" s="107"/>
      <c r="C58" s="107"/>
      <c r="D58" s="101"/>
      <c r="E58" s="26" t="s">
        <v>2</v>
      </c>
      <c r="F58" s="11">
        <f t="shared" si="35"/>
        <v>380</v>
      </c>
      <c r="G58" s="51"/>
      <c r="H58" s="10">
        <v>88</v>
      </c>
      <c r="I58" s="10">
        <v>37</v>
      </c>
      <c r="J58" s="10">
        <v>85</v>
      </c>
      <c r="K58" s="10">
        <v>85</v>
      </c>
      <c r="L58" s="10">
        <v>85</v>
      </c>
      <c r="M58" s="50"/>
      <c r="N58" s="143">
        <f t="shared" si="46"/>
        <v>162</v>
      </c>
      <c r="O58" s="144"/>
      <c r="P58" s="145">
        <v>88</v>
      </c>
      <c r="Q58" s="145">
        <v>37</v>
      </c>
      <c r="R58" s="145">
        <v>37</v>
      </c>
      <c r="S58" s="145"/>
      <c r="T58" s="145"/>
      <c r="U58" s="144"/>
      <c r="V58" s="146"/>
      <c r="W58" s="7"/>
    </row>
    <row r="59" spans="1:23" s="8" customFormat="1" ht="15" customHeight="1" x14ac:dyDescent="0.3">
      <c r="A59" s="104"/>
      <c r="B59" s="107"/>
      <c r="C59" s="107"/>
      <c r="D59" s="101"/>
      <c r="E59" s="26" t="s">
        <v>18</v>
      </c>
      <c r="F59" s="11">
        <f t="shared" si="35"/>
        <v>648</v>
      </c>
      <c r="G59" s="51"/>
      <c r="H59" s="10">
        <v>132</v>
      </c>
      <c r="I59" s="10">
        <v>105</v>
      </c>
      <c r="J59" s="10">
        <v>137</v>
      </c>
      <c r="K59" s="10">
        <v>137</v>
      </c>
      <c r="L59" s="10">
        <v>137</v>
      </c>
      <c r="M59" s="50"/>
      <c r="N59" s="143">
        <f t="shared" si="46"/>
        <v>342</v>
      </c>
      <c r="O59" s="144"/>
      <c r="P59" s="145">
        <v>132</v>
      </c>
      <c r="Q59" s="145">
        <v>105</v>
      </c>
      <c r="R59" s="145">
        <v>105</v>
      </c>
      <c r="S59" s="145"/>
      <c r="T59" s="145"/>
      <c r="U59" s="144"/>
      <c r="V59" s="146"/>
      <c r="W59" s="7"/>
    </row>
    <row r="60" spans="1:23" s="8" customFormat="1" ht="15" customHeight="1" x14ac:dyDescent="0.3">
      <c r="A60" s="105"/>
      <c r="B60" s="108"/>
      <c r="C60" s="108"/>
      <c r="D60" s="102"/>
      <c r="E60" s="27" t="s">
        <v>19</v>
      </c>
      <c r="F60" s="11">
        <f t="shared" si="35"/>
        <v>0</v>
      </c>
      <c r="G60" s="52"/>
      <c r="H60" s="12"/>
      <c r="I60" s="12"/>
      <c r="J60" s="12"/>
      <c r="K60" s="12"/>
      <c r="L60" s="12"/>
      <c r="M60" s="53"/>
      <c r="N60" s="147">
        <f t="shared" si="48"/>
        <v>0</v>
      </c>
      <c r="O60" s="148"/>
      <c r="P60" s="149"/>
      <c r="Q60" s="149"/>
      <c r="R60" s="149"/>
      <c r="S60" s="149"/>
      <c r="T60" s="149"/>
      <c r="U60" s="148"/>
      <c r="V60" s="150"/>
      <c r="W60" s="7"/>
    </row>
    <row r="61" spans="1:23" s="8" customFormat="1" ht="15" customHeight="1" x14ac:dyDescent="0.3">
      <c r="A61" s="91" t="s">
        <v>51</v>
      </c>
      <c r="B61" s="94" t="s">
        <v>25</v>
      </c>
      <c r="C61" s="94" t="s">
        <v>56</v>
      </c>
      <c r="D61" s="97" t="s">
        <v>172</v>
      </c>
      <c r="E61" s="28" t="s">
        <v>6</v>
      </c>
      <c r="F61" s="11">
        <f t="shared" si="35"/>
        <v>1463</v>
      </c>
      <c r="G61" s="45">
        <f t="shared" ref="G61:M61" si="51">SUM(G62:G65)</f>
        <v>0</v>
      </c>
      <c r="H61" s="46">
        <f t="shared" si="51"/>
        <v>238</v>
      </c>
      <c r="I61" s="46">
        <f t="shared" si="51"/>
        <v>297</v>
      </c>
      <c r="J61" s="46">
        <f t="shared" si="51"/>
        <v>452</v>
      </c>
      <c r="K61" s="46">
        <f t="shared" si="51"/>
        <v>238</v>
      </c>
      <c r="L61" s="46">
        <f t="shared" si="51"/>
        <v>238</v>
      </c>
      <c r="M61" s="47">
        <f t="shared" si="51"/>
        <v>0</v>
      </c>
      <c r="N61" s="139">
        <f t="shared" si="46"/>
        <v>987</v>
      </c>
      <c r="O61" s="153">
        <f t="shared" ref="O61:U61" si="52">SUM(O62:O65)</f>
        <v>0</v>
      </c>
      <c r="P61" s="154">
        <f t="shared" si="52"/>
        <v>238</v>
      </c>
      <c r="Q61" s="154">
        <f t="shared" si="52"/>
        <v>297</v>
      </c>
      <c r="R61" s="154">
        <f t="shared" si="52"/>
        <v>452</v>
      </c>
      <c r="S61" s="154">
        <f t="shared" si="52"/>
        <v>0</v>
      </c>
      <c r="T61" s="154">
        <f t="shared" si="52"/>
        <v>0</v>
      </c>
      <c r="U61" s="153">
        <f t="shared" si="52"/>
        <v>0</v>
      </c>
      <c r="V61" s="142"/>
      <c r="W61" s="7"/>
    </row>
    <row r="62" spans="1:23" s="8" customFormat="1" ht="15" customHeight="1" x14ac:dyDescent="0.3">
      <c r="A62" s="92"/>
      <c r="B62" s="95"/>
      <c r="C62" s="95"/>
      <c r="D62" s="98"/>
      <c r="E62" s="26" t="s">
        <v>17</v>
      </c>
      <c r="F62" s="11">
        <f t="shared" si="35"/>
        <v>0</v>
      </c>
      <c r="G62" s="51"/>
      <c r="H62" s="10"/>
      <c r="I62" s="10"/>
      <c r="J62" s="10"/>
      <c r="K62" s="10"/>
      <c r="L62" s="10"/>
      <c r="M62" s="50"/>
      <c r="N62" s="143">
        <f>SUM(P62:T62)</f>
        <v>0</v>
      </c>
      <c r="O62" s="144"/>
      <c r="P62" s="145"/>
      <c r="Q62" s="145"/>
      <c r="R62" s="145"/>
      <c r="S62" s="145"/>
      <c r="T62" s="145"/>
      <c r="U62" s="144"/>
      <c r="V62" s="146"/>
      <c r="W62" s="7"/>
    </row>
    <row r="63" spans="1:23" s="9" customFormat="1" ht="15" customHeight="1" x14ac:dyDescent="0.3">
      <c r="A63" s="92"/>
      <c r="B63" s="95"/>
      <c r="C63" s="95"/>
      <c r="D63" s="98"/>
      <c r="E63" s="26" t="s">
        <v>2</v>
      </c>
      <c r="F63" s="11">
        <f t="shared" si="35"/>
        <v>0</v>
      </c>
      <c r="G63" s="51"/>
      <c r="H63" s="10"/>
      <c r="I63" s="10"/>
      <c r="J63" s="10"/>
      <c r="K63" s="10"/>
      <c r="L63" s="10"/>
      <c r="M63" s="50"/>
      <c r="N63" s="143">
        <f t="shared" si="46"/>
        <v>0</v>
      </c>
      <c r="O63" s="144"/>
      <c r="P63" s="145"/>
      <c r="Q63" s="145"/>
      <c r="R63" s="145"/>
      <c r="S63" s="145"/>
      <c r="T63" s="145"/>
      <c r="U63" s="144"/>
      <c r="V63" s="146"/>
      <c r="W63" s="41"/>
    </row>
    <row r="64" spans="1:23" s="8" customFormat="1" ht="15" customHeight="1" x14ac:dyDescent="0.3">
      <c r="A64" s="92"/>
      <c r="B64" s="95"/>
      <c r="C64" s="95"/>
      <c r="D64" s="98"/>
      <c r="E64" s="26" t="s">
        <v>18</v>
      </c>
      <c r="F64" s="11">
        <f t="shared" si="35"/>
        <v>1463</v>
      </c>
      <c r="G64" s="51"/>
      <c r="H64" s="73">
        <v>238</v>
      </c>
      <c r="I64" s="73">
        <v>297</v>
      </c>
      <c r="J64" s="73">
        <v>452</v>
      </c>
      <c r="K64" s="73">
        <v>238</v>
      </c>
      <c r="L64" s="73">
        <v>238</v>
      </c>
      <c r="M64" s="50"/>
      <c r="N64" s="143">
        <f>SUM(P64:T64)</f>
        <v>987</v>
      </c>
      <c r="O64" s="144"/>
      <c r="P64" s="145">
        <v>238</v>
      </c>
      <c r="Q64" s="145">
        <v>297</v>
      </c>
      <c r="R64" s="145">
        <v>452</v>
      </c>
      <c r="S64" s="145"/>
      <c r="T64" s="145"/>
      <c r="U64" s="144"/>
      <c r="V64" s="146"/>
      <c r="W64" s="7"/>
    </row>
    <row r="65" spans="1:23" s="8" customFormat="1" ht="15" customHeight="1" x14ac:dyDescent="0.3">
      <c r="A65" s="93"/>
      <c r="B65" s="96"/>
      <c r="C65" s="96"/>
      <c r="D65" s="99"/>
      <c r="E65" s="27" t="s">
        <v>19</v>
      </c>
      <c r="F65" s="11">
        <f t="shared" si="35"/>
        <v>0</v>
      </c>
      <c r="G65" s="52"/>
      <c r="H65" s="12"/>
      <c r="I65" s="12"/>
      <c r="J65" s="12"/>
      <c r="K65" s="12"/>
      <c r="L65" s="12"/>
      <c r="M65" s="53"/>
      <c r="N65" s="147">
        <f t="shared" si="48"/>
        <v>0</v>
      </c>
      <c r="O65" s="148"/>
      <c r="P65" s="149"/>
      <c r="Q65" s="149"/>
      <c r="R65" s="149"/>
      <c r="S65" s="149"/>
      <c r="T65" s="149"/>
      <c r="U65" s="148"/>
      <c r="V65" s="150"/>
      <c r="W65" s="7"/>
    </row>
    <row r="66" spans="1:23" s="8" customFormat="1" ht="15" customHeight="1" x14ac:dyDescent="0.3">
      <c r="A66" s="103" t="s">
        <v>51</v>
      </c>
      <c r="B66" s="106" t="s">
        <v>25</v>
      </c>
      <c r="C66" s="106" t="s">
        <v>58</v>
      </c>
      <c r="D66" s="100" t="s">
        <v>173</v>
      </c>
      <c r="E66" s="28" t="s">
        <v>6</v>
      </c>
      <c r="F66" s="11">
        <f t="shared" si="35"/>
        <v>786</v>
      </c>
      <c r="G66" s="45">
        <f>SUM(G67:G70)</f>
        <v>0</v>
      </c>
      <c r="H66" s="46">
        <f t="shared" ref="H66:M66" si="53">SUM(H67:H70)</f>
        <v>100</v>
      </c>
      <c r="I66" s="46">
        <f t="shared" si="53"/>
        <v>146</v>
      </c>
      <c r="J66" s="46">
        <f t="shared" si="53"/>
        <v>160</v>
      </c>
      <c r="K66" s="46">
        <f t="shared" si="53"/>
        <v>180</v>
      </c>
      <c r="L66" s="46">
        <f t="shared" si="53"/>
        <v>200</v>
      </c>
      <c r="M66" s="47">
        <f t="shared" si="53"/>
        <v>0</v>
      </c>
      <c r="N66" s="139">
        <f t="shared" si="46"/>
        <v>463</v>
      </c>
      <c r="O66" s="153">
        <f t="shared" ref="O66:U66" si="54">SUM(O67:O70)</f>
        <v>0</v>
      </c>
      <c r="P66" s="154">
        <f t="shared" si="54"/>
        <v>101</v>
      </c>
      <c r="Q66" s="154">
        <f t="shared" si="54"/>
        <v>166</v>
      </c>
      <c r="R66" s="154">
        <f t="shared" si="54"/>
        <v>196</v>
      </c>
      <c r="S66" s="154">
        <f t="shared" si="54"/>
        <v>0</v>
      </c>
      <c r="T66" s="154">
        <f t="shared" si="54"/>
        <v>0</v>
      </c>
      <c r="U66" s="153">
        <f t="shared" si="54"/>
        <v>0</v>
      </c>
      <c r="V66" s="142"/>
      <c r="W66" s="7"/>
    </row>
    <row r="67" spans="1:23" s="8" customFormat="1" ht="15" customHeight="1" x14ac:dyDescent="0.3">
      <c r="A67" s="104"/>
      <c r="B67" s="107"/>
      <c r="C67" s="107"/>
      <c r="D67" s="101"/>
      <c r="E67" s="26" t="s">
        <v>17</v>
      </c>
      <c r="F67" s="11">
        <f t="shared" si="35"/>
        <v>0</v>
      </c>
      <c r="G67" s="51"/>
      <c r="H67" s="10"/>
      <c r="I67" s="10"/>
      <c r="J67" s="10"/>
      <c r="K67" s="10"/>
      <c r="L67" s="10"/>
      <c r="M67" s="50"/>
      <c r="N67" s="143">
        <f t="shared" si="46"/>
        <v>0</v>
      </c>
      <c r="O67" s="144"/>
      <c r="P67" s="145"/>
      <c r="Q67" s="145"/>
      <c r="R67" s="145"/>
      <c r="S67" s="145"/>
      <c r="T67" s="145"/>
      <c r="U67" s="144">
        <v>0</v>
      </c>
      <c r="V67" s="146"/>
      <c r="W67" s="7"/>
    </row>
    <row r="68" spans="1:23" s="8" customFormat="1" ht="15" customHeight="1" x14ac:dyDescent="0.3">
      <c r="A68" s="104"/>
      <c r="B68" s="107"/>
      <c r="C68" s="107"/>
      <c r="D68" s="101"/>
      <c r="E68" s="26" t="s">
        <v>2</v>
      </c>
      <c r="F68" s="11">
        <f t="shared" si="35"/>
        <v>149</v>
      </c>
      <c r="G68" s="51"/>
      <c r="H68" s="10">
        <v>20</v>
      </c>
      <c r="I68" s="10">
        <v>24</v>
      </c>
      <c r="J68" s="10">
        <v>30</v>
      </c>
      <c r="K68" s="10">
        <v>35</v>
      </c>
      <c r="L68" s="10">
        <v>40</v>
      </c>
      <c r="M68" s="50"/>
      <c r="N68" s="143">
        <f t="shared" si="46"/>
        <v>80</v>
      </c>
      <c r="O68" s="144"/>
      <c r="P68" s="145">
        <v>21</v>
      </c>
      <c r="Q68" s="145">
        <v>24</v>
      </c>
      <c r="R68" s="145">
        <v>35</v>
      </c>
      <c r="S68" s="145"/>
      <c r="T68" s="145"/>
      <c r="U68" s="144">
        <v>0</v>
      </c>
      <c r="V68" s="146"/>
      <c r="W68" s="7"/>
    </row>
    <row r="69" spans="1:23" s="8" customFormat="1" ht="15" customHeight="1" x14ac:dyDescent="0.3">
      <c r="A69" s="104"/>
      <c r="B69" s="107"/>
      <c r="C69" s="107"/>
      <c r="D69" s="101"/>
      <c r="E69" s="26" t="s">
        <v>18</v>
      </c>
      <c r="F69" s="11">
        <f t="shared" si="35"/>
        <v>637</v>
      </c>
      <c r="G69" s="51"/>
      <c r="H69" s="10">
        <v>80</v>
      </c>
      <c r="I69" s="10">
        <v>122</v>
      </c>
      <c r="J69" s="10">
        <v>130</v>
      </c>
      <c r="K69" s="10">
        <v>145</v>
      </c>
      <c r="L69" s="10">
        <v>160</v>
      </c>
      <c r="M69" s="50"/>
      <c r="N69" s="143">
        <f t="shared" si="46"/>
        <v>383</v>
      </c>
      <c r="O69" s="144"/>
      <c r="P69" s="145">
        <v>80</v>
      </c>
      <c r="Q69" s="145">
        <v>142</v>
      </c>
      <c r="R69" s="145">
        <v>161</v>
      </c>
      <c r="S69" s="145"/>
      <c r="T69" s="145"/>
      <c r="U69" s="144"/>
      <c r="V69" s="146"/>
      <c r="W69" s="7"/>
    </row>
    <row r="70" spans="1:23" s="8" customFormat="1" ht="15" customHeight="1" x14ac:dyDescent="0.3">
      <c r="A70" s="105"/>
      <c r="B70" s="108"/>
      <c r="C70" s="108"/>
      <c r="D70" s="102"/>
      <c r="E70" s="27" t="s">
        <v>19</v>
      </c>
      <c r="F70" s="11">
        <f t="shared" si="35"/>
        <v>0</v>
      </c>
      <c r="G70" s="52"/>
      <c r="H70" s="12"/>
      <c r="I70" s="12"/>
      <c r="J70" s="12"/>
      <c r="K70" s="12"/>
      <c r="L70" s="12"/>
      <c r="M70" s="53"/>
      <c r="N70" s="147">
        <f t="shared" si="48"/>
        <v>0</v>
      </c>
      <c r="O70" s="148"/>
      <c r="P70" s="149"/>
      <c r="Q70" s="149"/>
      <c r="R70" s="149"/>
      <c r="S70" s="149"/>
      <c r="T70" s="149"/>
      <c r="U70" s="148"/>
      <c r="V70" s="150"/>
      <c r="W70" s="7"/>
    </row>
    <row r="71" spans="1:23" s="48" customFormat="1" ht="15" customHeight="1" x14ac:dyDescent="0.3">
      <c r="A71" s="91" t="s">
        <v>185</v>
      </c>
      <c r="B71" s="94" t="s">
        <v>25</v>
      </c>
      <c r="C71" s="94" t="s">
        <v>64</v>
      </c>
      <c r="D71" s="97" t="s">
        <v>195</v>
      </c>
      <c r="E71" s="28" t="s">
        <v>6</v>
      </c>
      <c r="F71" s="11">
        <f t="shared" si="35"/>
        <v>1000</v>
      </c>
      <c r="G71" s="43">
        <f t="shared" ref="G71:M71" si="55">SUM(G72:G75)</f>
        <v>0</v>
      </c>
      <c r="H71" s="11">
        <f t="shared" si="55"/>
        <v>50</v>
      </c>
      <c r="I71" s="11">
        <f t="shared" si="55"/>
        <v>950</v>
      </c>
      <c r="J71" s="11">
        <f t="shared" si="55"/>
        <v>0</v>
      </c>
      <c r="K71" s="11">
        <f t="shared" si="55"/>
        <v>0</v>
      </c>
      <c r="L71" s="11">
        <f t="shared" si="55"/>
        <v>0</v>
      </c>
      <c r="M71" s="44">
        <f t="shared" si="55"/>
        <v>0</v>
      </c>
      <c r="N71" s="139">
        <f t="shared" ref="N71:N74" si="56">SUM(P71:T71)</f>
        <v>1000</v>
      </c>
      <c r="O71" s="140">
        <f t="shared" ref="O71:U71" si="57">SUM(O72:O75)</f>
        <v>0</v>
      </c>
      <c r="P71" s="141">
        <f t="shared" si="57"/>
        <v>50</v>
      </c>
      <c r="Q71" s="141">
        <f t="shared" si="57"/>
        <v>950</v>
      </c>
      <c r="R71" s="141">
        <f t="shared" si="57"/>
        <v>0</v>
      </c>
      <c r="S71" s="141">
        <f t="shared" si="57"/>
        <v>0</v>
      </c>
      <c r="T71" s="141">
        <f t="shared" si="57"/>
        <v>0</v>
      </c>
      <c r="U71" s="140">
        <f t="shared" si="57"/>
        <v>0</v>
      </c>
      <c r="V71" s="142"/>
      <c r="W71" s="49"/>
    </row>
    <row r="72" spans="1:23" s="48" customFormat="1" ht="15" customHeight="1" x14ac:dyDescent="0.3">
      <c r="A72" s="92"/>
      <c r="B72" s="95"/>
      <c r="C72" s="95"/>
      <c r="D72" s="98"/>
      <c r="E72" s="26" t="s">
        <v>17</v>
      </c>
      <c r="F72" s="11">
        <f t="shared" si="35"/>
        <v>0</v>
      </c>
      <c r="G72" s="51"/>
      <c r="H72" s="10"/>
      <c r="I72" s="10"/>
      <c r="J72" s="10"/>
      <c r="K72" s="10"/>
      <c r="L72" s="10"/>
      <c r="M72" s="50"/>
      <c r="N72" s="143">
        <f t="shared" si="56"/>
        <v>0</v>
      </c>
      <c r="O72" s="144"/>
      <c r="P72" s="145"/>
      <c r="Q72" s="145"/>
      <c r="R72" s="145"/>
      <c r="S72" s="145"/>
      <c r="T72" s="145"/>
      <c r="U72" s="144"/>
      <c r="V72" s="146"/>
      <c r="W72" s="49"/>
    </row>
    <row r="73" spans="1:23" s="48" customFormat="1" ht="15" customHeight="1" x14ac:dyDescent="0.3">
      <c r="A73" s="92"/>
      <c r="B73" s="95"/>
      <c r="C73" s="95"/>
      <c r="D73" s="98"/>
      <c r="E73" s="26" t="s">
        <v>2</v>
      </c>
      <c r="F73" s="11">
        <f t="shared" si="35"/>
        <v>0</v>
      </c>
      <c r="G73" s="51"/>
      <c r="H73" s="10"/>
      <c r="I73" s="10"/>
      <c r="J73" s="10"/>
      <c r="K73" s="10"/>
      <c r="L73" s="10"/>
      <c r="M73" s="50"/>
      <c r="N73" s="143">
        <f t="shared" si="56"/>
        <v>0</v>
      </c>
      <c r="O73" s="144"/>
      <c r="P73" s="145"/>
      <c r="Q73" s="145"/>
      <c r="R73" s="145"/>
      <c r="S73" s="145"/>
      <c r="T73" s="145"/>
      <c r="U73" s="144"/>
      <c r="V73" s="146"/>
      <c r="W73" s="49"/>
    </row>
    <row r="74" spans="1:23" s="48" customFormat="1" ht="15" customHeight="1" x14ac:dyDescent="0.3">
      <c r="A74" s="92"/>
      <c r="B74" s="95"/>
      <c r="C74" s="95"/>
      <c r="D74" s="98"/>
      <c r="E74" s="26" t="s">
        <v>18</v>
      </c>
      <c r="F74" s="11">
        <f t="shared" si="35"/>
        <v>1000</v>
      </c>
      <c r="G74" s="51"/>
      <c r="H74" s="10">
        <v>50</v>
      </c>
      <c r="I74" s="10">
        <v>950</v>
      </c>
      <c r="J74" s="10"/>
      <c r="K74" s="10"/>
      <c r="L74" s="10"/>
      <c r="M74" s="50"/>
      <c r="N74" s="143">
        <f t="shared" si="56"/>
        <v>1000</v>
      </c>
      <c r="O74" s="144"/>
      <c r="P74" s="145">
        <v>50</v>
      </c>
      <c r="Q74" s="145">
        <v>950</v>
      </c>
      <c r="R74" s="145"/>
      <c r="S74" s="145"/>
      <c r="T74" s="145"/>
      <c r="U74" s="144"/>
      <c r="V74" s="146"/>
      <c r="W74" s="49"/>
    </row>
    <row r="75" spans="1:23" s="48" customFormat="1" ht="15" customHeight="1" x14ac:dyDescent="0.3">
      <c r="A75" s="93"/>
      <c r="B75" s="96"/>
      <c r="C75" s="96"/>
      <c r="D75" s="99"/>
      <c r="E75" s="27" t="s">
        <v>19</v>
      </c>
      <c r="F75" s="11">
        <f t="shared" si="35"/>
        <v>0</v>
      </c>
      <c r="G75" s="52"/>
      <c r="H75" s="12"/>
      <c r="I75" s="12"/>
      <c r="J75" s="12"/>
      <c r="K75" s="12"/>
      <c r="L75" s="12"/>
      <c r="M75" s="53"/>
      <c r="N75" s="147">
        <f t="shared" ref="N75" si="58">SUM(O75:T75)</f>
        <v>0</v>
      </c>
      <c r="O75" s="148"/>
      <c r="P75" s="149"/>
      <c r="Q75" s="149"/>
      <c r="R75" s="149"/>
      <c r="S75" s="149"/>
      <c r="T75" s="149"/>
      <c r="U75" s="148"/>
      <c r="V75" s="150"/>
      <c r="W75" s="49"/>
    </row>
    <row r="76" spans="1:23" s="8" customFormat="1" ht="15" customHeight="1" x14ac:dyDescent="0.3">
      <c r="A76" s="91" t="s">
        <v>196</v>
      </c>
      <c r="B76" s="94" t="s">
        <v>25</v>
      </c>
      <c r="C76" s="94" t="s">
        <v>57</v>
      </c>
      <c r="D76" s="109" t="s">
        <v>60</v>
      </c>
      <c r="E76" s="28" t="s">
        <v>6</v>
      </c>
      <c r="F76" s="11">
        <f t="shared" si="35"/>
        <v>4640</v>
      </c>
      <c r="G76" s="43">
        <f t="shared" ref="G76:M76" si="59">SUM(G77:G80)</f>
        <v>0</v>
      </c>
      <c r="H76" s="11">
        <f t="shared" si="59"/>
        <v>330</v>
      </c>
      <c r="I76" s="11">
        <v>1077.5</v>
      </c>
      <c r="J76" s="11">
        <v>1077.5</v>
      </c>
      <c r="K76" s="11">
        <v>1077.5</v>
      </c>
      <c r="L76" s="11">
        <v>1077.5</v>
      </c>
      <c r="M76" s="44">
        <f t="shared" si="59"/>
        <v>0</v>
      </c>
      <c r="N76" s="139">
        <f t="shared" ref="N76:N84" si="60">SUM(P76:T76)</f>
        <v>2356</v>
      </c>
      <c r="O76" s="140">
        <f t="shared" ref="O76:U76" si="61">SUM(O77:O80)</f>
        <v>0</v>
      </c>
      <c r="P76" s="141">
        <f t="shared" si="61"/>
        <v>356</v>
      </c>
      <c r="Q76" s="141">
        <v>1000</v>
      </c>
      <c r="R76" s="141">
        <f t="shared" si="61"/>
        <v>1000</v>
      </c>
      <c r="S76" s="141">
        <f t="shared" si="61"/>
        <v>0</v>
      </c>
      <c r="T76" s="141">
        <f t="shared" si="61"/>
        <v>0</v>
      </c>
      <c r="U76" s="140">
        <f t="shared" si="61"/>
        <v>0</v>
      </c>
      <c r="V76" s="142"/>
      <c r="W76" s="7"/>
    </row>
    <row r="77" spans="1:23" s="8" customFormat="1" ht="15" customHeight="1" x14ac:dyDescent="0.3">
      <c r="A77" s="92"/>
      <c r="B77" s="95"/>
      <c r="C77" s="95"/>
      <c r="D77" s="110"/>
      <c r="E77" s="26" t="s">
        <v>17</v>
      </c>
      <c r="F77" s="11">
        <f t="shared" si="35"/>
        <v>0</v>
      </c>
      <c r="G77" s="51"/>
      <c r="H77" s="10"/>
      <c r="I77" s="10"/>
      <c r="J77" s="10"/>
      <c r="K77" s="10"/>
      <c r="L77" s="10"/>
      <c r="M77" s="50"/>
      <c r="N77" s="143">
        <f t="shared" si="60"/>
        <v>0</v>
      </c>
      <c r="O77" s="144"/>
      <c r="P77" s="155"/>
      <c r="Q77" s="155"/>
      <c r="R77" s="155"/>
      <c r="S77" s="145"/>
      <c r="T77" s="145"/>
      <c r="U77" s="144"/>
      <c r="V77" s="146"/>
      <c r="W77" s="7"/>
    </row>
    <row r="78" spans="1:23" s="8" customFormat="1" ht="15" customHeight="1" x14ac:dyDescent="0.3">
      <c r="A78" s="92"/>
      <c r="B78" s="95"/>
      <c r="C78" s="95"/>
      <c r="D78" s="110"/>
      <c r="E78" s="26" t="s">
        <v>2</v>
      </c>
      <c r="F78" s="11">
        <f t="shared" si="35"/>
        <v>48</v>
      </c>
      <c r="G78" s="51"/>
      <c r="H78" s="10">
        <v>8</v>
      </c>
      <c r="I78" s="10">
        <v>10</v>
      </c>
      <c r="J78" s="10">
        <v>10</v>
      </c>
      <c r="K78" s="10">
        <v>10</v>
      </c>
      <c r="L78" s="10">
        <v>10</v>
      </c>
      <c r="M78" s="50"/>
      <c r="N78" s="143">
        <f t="shared" si="60"/>
        <v>8</v>
      </c>
      <c r="O78" s="144"/>
      <c r="P78" s="156">
        <v>8</v>
      </c>
      <c r="Q78" s="156"/>
      <c r="R78" s="156"/>
      <c r="S78" s="145"/>
      <c r="T78" s="145"/>
      <c r="U78" s="144"/>
      <c r="V78" s="146"/>
      <c r="W78" s="7"/>
    </row>
    <row r="79" spans="1:23" s="8" customFormat="1" ht="15" customHeight="1" x14ac:dyDescent="0.3">
      <c r="A79" s="92"/>
      <c r="B79" s="95"/>
      <c r="C79" s="95"/>
      <c r="D79" s="110"/>
      <c r="E79" s="26" t="s">
        <v>18</v>
      </c>
      <c r="F79" s="11">
        <f t="shared" si="35"/>
        <v>4322</v>
      </c>
      <c r="G79" s="51"/>
      <c r="H79" s="10">
        <v>322</v>
      </c>
      <c r="I79" s="10">
        <v>1000</v>
      </c>
      <c r="J79" s="10">
        <v>1000</v>
      </c>
      <c r="K79" s="10">
        <v>1000</v>
      </c>
      <c r="L79" s="10">
        <v>1000</v>
      </c>
      <c r="M79" s="50"/>
      <c r="N79" s="143">
        <f t="shared" si="60"/>
        <v>2348</v>
      </c>
      <c r="O79" s="144"/>
      <c r="P79" s="156">
        <v>348</v>
      </c>
      <c r="Q79" s="156">
        <v>1000</v>
      </c>
      <c r="R79" s="156">
        <v>1000</v>
      </c>
      <c r="S79" s="145"/>
      <c r="T79" s="145"/>
      <c r="U79" s="144"/>
      <c r="V79" s="146"/>
      <c r="W79" s="7"/>
    </row>
    <row r="80" spans="1:23" s="8" customFormat="1" ht="15" customHeight="1" x14ac:dyDescent="0.3">
      <c r="A80" s="93"/>
      <c r="B80" s="96"/>
      <c r="C80" s="96"/>
      <c r="D80" s="111"/>
      <c r="E80" s="27" t="s">
        <v>19</v>
      </c>
      <c r="F80" s="11">
        <f t="shared" si="35"/>
        <v>270</v>
      </c>
      <c r="G80" s="52"/>
      <c r="H80" s="12">
        <v>0</v>
      </c>
      <c r="I80" s="57">
        <v>67.5</v>
      </c>
      <c r="J80" s="57">
        <v>67.5</v>
      </c>
      <c r="K80" s="57">
        <v>67.5</v>
      </c>
      <c r="L80" s="57">
        <v>67.5</v>
      </c>
      <c r="M80" s="53"/>
      <c r="N80" s="147">
        <f t="shared" ref="N80:N85" si="62">SUM(O80:T80)</f>
        <v>0</v>
      </c>
      <c r="O80" s="148"/>
      <c r="P80" s="149"/>
      <c r="Q80" s="149"/>
      <c r="R80" s="149"/>
      <c r="S80" s="149"/>
      <c r="T80" s="149"/>
      <c r="U80" s="148"/>
      <c r="V80" s="150"/>
      <c r="W80" s="7"/>
    </row>
    <row r="81" spans="1:23" s="8" customFormat="1" ht="15" customHeight="1" x14ac:dyDescent="0.3">
      <c r="A81" s="91" t="s">
        <v>196</v>
      </c>
      <c r="B81" s="94" t="s">
        <v>25</v>
      </c>
      <c r="C81" s="94" t="s">
        <v>65</v>
      </c>
      <c r="D81" s="109" t="s">
        <v>62</v>
      </c>
      <c r="E81" s="28" t="s">
        <v>6</v>
      </c>
      <c r="F81" s="11">
        <f t="shared" si="35"/>
        <v>24000</v>
      </c>
      <c r="G81" s="43">
        <f t="shared" ref="G81:M81" si="63">SUM(G82:G85)</f>
        <v>0</v>
      </c>
      <c r="H81" s="11">
        <f t="shared" si="63"/>
        <v>0</v>
      </c>
      <c r="I81" s="11">
        <f t="shared" si="63"/>
        <v>0</v>
      </c>
      <c r="J81" s="11">
        <v>3300</v>
      </c>
      <c r="K81" s="11">
        <v>9300</v>
      </c>
      <c r="L81" s="11">
        <v>11400</v>
      </c>
      <c r="M81" s="44">
        <f t="shared" si="63"/>
        <v>0</v>
      </c>
      <c r="N81" s="139">
        <f t="shared" si="60"/>
        <v>0</v>
      </c>
      <c r="O81" s="140">
        <f t="shared" ref="O81:U81" si="64">SUM(O82:O85)</f>
        <v>0</v>
      </c>
      <c r="P81" s="141">
        <f t="shared" si="64"/>
        <v>0</v>
      </c>
      <c r="Q81" s="141">
        <f t="shared" si="64"/>
        <v>0</v>
      </c>
      <c r="R81" s="141">
        <f t="shared" si="64"/>
        <v>0</v>
      </c>
      <c r="S81" s="141">
        <f t="shared" si="64"/>
        <v>0</v>
      </c>
      <c r="T81" s="141">
        <f t="shared" si="64"/>
        <v>0</v>
      </c>
      <c r="U81" s="140">
        <f t="shared" si="64"/>
        <v>0</v>
      </c>
      <c r="V81" s="142"/>
      <c r="W81" s="7"/>
    </row>
    <row r="82" spans="1:23" s="8" customFormat="1" ht="15" customHeight="1" x14ac:dyDescent="0.3">
      <c r="A82" s="92"/>
      <c r="B82" s="95"/>
      <c r="C82" s="95"/>
      <c r="D82" s="110"/>
      <c r="E82" s="26" t="s">
        <v>17</v>
      </c>
      <c r="F82" s="11">
        <f t="shared" si="35"/>
        <v>6200</v>
      </c>
      <c r="G82" s="51"/>
      <c r="H82" s="10"/>
      <c r="I82" s="10"/>
      <c r="J82" s="10">
        <v>1100</v>
      </c>
      <c r="K82" s="10">
        <v>1600</v>
      </c>
      <c r="L82" s="10">
        <v>3500</v>
      </c>
      <c r="M82" s="50"/>
      <c r="N82" s="143">
        <f t="shared" si="60"/>
        <v>0</v>
      </c>
      <c r="O82" s="144"/>
      <c r="P82" s="145"/>
      <c r="Q82" s="145"/>
      <c r="R82" s="145"/>
      <c r="S82" s="145"/>
      <c r="T82" s="145"/>
      <c r="U82" s="144"/>
      <c r="V82" s="146"/>
      <c r="W82" s="7"/>
    </row>
    <row r="83" spans="1:23" s="8" customFormat="1" ht="15" customHeight="1" x14ac:dyDescent="0.3">
      <c r="A83" s="92"/>
      <c r="B83" s="95"/>
      <c r="C83" s="95"/>
      <c r="D83" s="110"/>
      <c r="E83" s="26" t="s">
        <v>2</v>
      </c>
      <c r="F83" s="11">
        <f t="shared" si="35"/>
        <v>0</v>
      </c>
      <c r="G83" s="51"/>
      <c r="H83" s="10"/>
      <c r="I83" s="10"/>
      <c r="J83" s="10"/>
      <c r="K83" s="10"/>
      <c r="L83" s="10"/>
      <c r="M83" s="50"/>
      <c r="N83" s="143">
        <f t="shared" si="60"/>
        <v>0</v>
      </c>
      <c r="O83" s="144"/>
      <c r="P83" s="145"/>
      <c r="Q83" s="145"/>
      <c r="R83" s="145"/>
      <c r="S83" s="145"/>
      <c r="T83" s="145"/>
      <c r="U83" s="144"/>
      <c r="V83" s="146"/>
      <c r="W83" s="7"/>
    </row>
    <row r="84" spans="1:23" s="8" customFormat="1" ht="15" customHeight="1" x14ac:dyDescent="0.3">
      <c r="A84" s="92"/>
      <c r="B84" s="95"/>
      <c r="C84" s="95"/>
      <c r="D84" s="110"/>
      <c r="E84" s="26" t="s">
        <v>18</v>
      </c>
      <c r="F84" s="11">
        <f t="shared" si="35"/>
        <v>10600</v>
      </c>
      <c r="G84" s="51"/>
      <c r="H84" s="10"/>
      <c r="I84" s="10"/>
      <c r="J84" s="10"/>
      <c r="K84" s="10">
        <v>5300</v>
      </c>
      <c r="L84" s="10">
        <v>5300</v>
      </c>
      <c r="M84" s="50"/>
      <c r="N84" s="143">
        <f t="shared" si="60"/>
        <v>0</v>
      </c>
      <c r="O84" s="144"/>
      <c r="P84" s="145"/>
      <c r="Q84" s="145"/>
      <c r="R84" s="145"/>
      <c r="S84" s="145"/>
      <c r="T84" s="145"/>
      <c r="U84" s="144"/>
      <c r="V84" s="146"/>
      <c r="W84" s="7"/>
    </row>
    <row r="85" spans="1:23" s="8" customFormat="1" ht="15" customHeight="1" x14ac:dyDescent="0.3">
      <c r="A85" s="93"/>
      <c r="B85" s="96"/>
      <c r="C85" s="96"/>
      <c r="D85" s="111"/>
      <c r="E85" s="27" t="s">
        <v>19</v>
      </c>
      <c r="F85" s="11">
        <f t="shared" si="35"/>
        <v>7200</v>
      </c>
      <c r="G85" s="52"/>
      <c r="H85" s="12"/>
      <c r="I85" s="12"/>
      <c r="J85" s="12">
        <v>2200</v>
      </c>
      <c r="K85" s="12">
        <v>2400</v>
      </c>
      <c r="L85" s="12">
        <v>2600</v>
      </c>
      <c r="M85" s="53"/>
      <c r="N85" s="147">
        <f t="shared" si="62"/>
        <v>0</v>
      </c>
      <c r="O85" s="148"/>
      <c r="P85" s="149"/>
      <c r="Q85" s="149"/>
      <c r="R85" s="149"/>
      <c r="S85" s="149"/>
      <c r="T85" s="149"/>
      <c r="U85" s="148"/>
      <c r="V85" s="150"/>
      <c r="W85" s="7"/>
    </row>
    <row r="86" spans="1:23" s="8" customFormat="1" ht="15" customHeight="1" x14ac:dyDescent="0.3">
      <c r="A86" s="91" t="s">
        <v>187</v>
      </c>
      <c r="B86" s="94" t="s">
        <v>25</v>
      </c>
      <c r="C86" s="94" t="s">
        <v>68</v>
      </c>
      <c r="D86" s="97" t="s">
        <v>69</v>
      </c>
      <c r="E86" s="28" t="s">
        <v>6</v>
      </c>
      <c r="F86" s="11">
        <f t="shared" si="35"/>
        <v>1200</v>
      </c>
      <c r="G86" s="43">
        <f t="shared" ref="G86:M86" si="65">SUM(G87:G90)</f>
        <v>0</v>
      </c>
      <c r="H86" s="11">
        <f t="shared" si="65"/>
        <v>0</v>
      </c>
      <c r="I86" s="11">
        <f t="shared" si="65"/>
        <v>300</v>
      </c>
      <c r="J86" s="11">
        <f t="shared" si="65"/>
        <v>900</v>
      </c>
      <c r="K86" s="11">
        <f t="shared" si="65"/>
        <v>0</v>
      </c>
      <c r="L86" s="11">
        <f t="shared" si="65"/>
        <v>0</v>
      </c>
      <c r="M86" s="44">
        <f t="shared" si="65"/>
        <v>0</v>
      </c>
      <c r="N86" s="139">
        <f t="shared" ref="N86:N89" si="66">SUM(P86:T86)</f>
        <v>900</v>
      </c>
      <c r="O86" s="140">
        <f t="shared" ref="O86:U86" si="67">SUM(O87:O90)</f>
        <v>0</v>
      </c>
      <c r="P86" s="141">
        <f t="shared" si="67"/>
        <v>0</v>
      </c>
      <c r="Q86" s="141">
        <f t="shared" si="67"/>
        <v>300</v>
      </c>
      <c r="R86" s="141">
        <f t="shared" si="67"/>
        <v>600</v>
      </c>
      <c r="S86" s="141">
        <f t="shared" si="67"/>
        <v>0</v>
      </c>
      <c r="T86" s="141">
        <f t="shared" si="67"/>
        <v>0</v>
      </c>
      <c r="U86" s="140">
        <f t="shared" si="67"/>
        <v>0</v>
      </c>
      <c r="V86" s="142"/>
      <c r="W86" s="7"/>
    </row>
    <row r="87" spans="1:23" s="8" customFormat="1" ht="15" customHeight="1" x14ac:dyDescent="0.3">
      <c r="A87" s="92"/>
      <c r="B87" s="95"/>
      <c r="C87" s="95"/>
      <c r="D87" s="98"/>
      <c r="E87" s="26" t="s">
        <v>17</v>
      </c>
      <c r="F87" s="11">
        <f t="shared" si="35"/>
        <v>0</v>
      </c>
      <c r="G87" s="51"/>
      <c r="H87" s="10"/>
      <c r="I87" s="10"/>
      <c r="J87" s="10"/>
      <c r="K87" s="10"/>
      <c r="L87" s="10"/>
      <c r="M87" s="50"/>
      <c r="N87" s="143">
        <f t="shared" si="66"/>
        <v>0</v>
      </c>
      <c r="O87" s="144"/>
      <c r="P87" s="145"/>
      <c r="Q87" s="145"/>
      <c r="R87" s="145"/>
      <c r="S87" s="145"/>
      <c r="T87" s="145"/>
      <c r="U87" s="144"/>
      <c r="V87" s="146"/>
      <c r="W87" s="7"/>
    </row>
    <row r="88" spans="1:23" s="8" customFormat="1" ht="15" customHeight="1" x14ac:dyDescent="0.3">
      <c r="A88" s="92"/>
      <c r="B88" s="95"/>
      <c r="C88" s="95"/>
      <c r="D88" s="98"/>
      <c r="E88" s="26" t="s">
        <v>2</v>
      </c>
      <c r="F88" s="11">
        <f t="shared" si="35"/>
        <v>0</v>
      </c>
      <c r="G88" s="51"/>
      <c r="H88" s="10"/>
      <c r="I88" s="10"/>
      <c r="J88" s="10"/>
      <c r="K88" s="10"/>
      <c r="L88" s="10"/>
      <c r="M88" s="50"/>
      <c r="N88" s="143">
        <f t="shared" si="66"/>
        <v>0</v>
      </c>
      <c r="O88" s="144"/>
      <c r="P88" s="145"/>
      <c r="Q88" s="145"/>
      <c r="R88" s="145"/>
      <c r="S88" s="145"/>
      <c r="T88" s="145"/>
      <c r="U88" s="144"/>
      <c r="V88" s="146"/>
      <c r="W88" s="7"/>
    </row>
    <row r="89" spans="1:23" s="8" customFormat="1" ht="15" customHeight="1" x14ac:dyDescent="0.3">
      <c r="A89" s="92"/>
      <c r="B89" s="95"/>
      <c r="C89" s="95"/>
      <c r="D89" s="98"/>
      <c r="E89" s="26" t="s">
        <v>18</v>
      </c>
      <c r="F89" s="11">
        <f t="shared" si="35"/>
        <v>1200</v>
      </c>
      <c r="G89" s="51"/>
      <c r="H89" s="10"/>
      <c r="I89" s="10">
        <v>300</v>
      </c>
      <c r="J89" s="10">
        <v>900</v>
      </c>
      <c r="K89" s="10"/>
      <c r="L89" s="10"/>
      <c r="M89" s="50"/>
      <c r="N89" s="143">
        <f t="shared" si="66"/>
        <v>900</v>
      </c>
      <c r="O89" s="144"/>
      <c r="P89" s="145"/>
      <c r="Q89" s="156">
        <v>300</v>
      </c>
      <c r="R89" s="156">
        <v>600</v>
      </c>
      <c r="S89" s="145"/>
      <c r="T89" s="145"/>
      <c r="U89" s="144"/>
      <c r="V89" s="146"/>
      <c r="W89" s="7"/>
    </row>
    <row r="90" spans="1:23" s="8" customFormat="1" ht="15" customHeight="1" x14ac:dyDescent="0.3">
      <c r="A90" s="93"/>
      <c r="B90" s="96"/>
      <c r="C90" s="96"/>
      <c r="D90" s="99"/>
      <c r="E90" s="27" t="s">
        <v>19</v>
      </c>
      <c r="F90" s="11">
        <f t="shared" si="35"/>
        <v>0</v>
      </c>
      <c r="G90" s="52"/>
      <c r="H90" s="12"/>
      <c r="I90" s="12"/>
      <c r="J90" s="12"/>
      <c r="K90" s="12"/>
      <c r="L90" s="12"/>
      <c r="M90" s="53"/>
      <c r="N90" s="147">
        <f t="shared" ref="N90" si="68">SUM(O90:T90)</f>
        <v>0</v>
      </c>
      <c r="O90" s="148"/>
      <c r="P90" s="149"/>
      <c r="Q90" s="149"/>
      <c r="R90" s="149"/>
      <c r="S90" s="149"/>
      <c r="T90" s="149"/>
      <c r="U90" s="148"/>
      <c r="V90" s="150"/>
      <c r="W90" s="7"/>
    </row>
    <row r="91" spans="1:23" s="8" customFormat="1" ht="12" x14ac:dyDescent="0.3">
      <c r="A91" s="91" t="s">
        <v>198</v>
      </c>
      <c r="B91" s="94" t="s">
        <v>25</v>
      </c>
      <c r="C91" s="94" t="s">
        <v>70</v>
      </c>
      <c r="D91" s="97" t="s">
        <v>67</v>
      </c>
      <c r="E91" s="28" t="s">
        <v>6</v>
      </c>
      <c r="F91" s="11">
        <f>SUM(F92:F95)</f>
        <v>7270</v>
      </c>
      <c r="G91" s="43">
        <f t="shared" ref="G91" si="69">SUM(G92:G95)</f>
        <v>0</v>
      </c>
      <c r="H91" s="11">
        <f>SUM(H92:H95)</f>
        <v>280</v>
      </c>
      <c r="I91" s="11">
        <f t="shared" ref="I91:M91" si="70">SUM(I92:I95)</f>
        <v>580</v>
      </c>
      <c r="J91" s="11">
        <f t="shared" si="70"/>
        <v>3360</v>
      </c>
      <c r="K91" s="11">
        <f t="shared" si="70"/>
        <v>1450</v>
      </c>
      <c r="L91" s="11">
        <f t="shared" si="70"/>
        <v>1600</v>
      </c>
      <c r="M91" s="43">
        <f t="shared" si="70"/>
        <v>0</v>
      </c>
      <c r="N91" s="139">
        <f>SUM(N92:N95)</f>
        <v>3312</v>
      </c>
      <c r="O91" s="140">
        <f t="shared" ref="O91:U91" si="71">SUM(O92:O95)</f>
        <v>0</v>
      </c>
      <c r="P91" s="141">
        <f>SUM(P92:P95)</f>
        <v>382</v>
      </c>
      <c r="Q91" s="141">
        <f t="shared" ref="Q91:R91" si="72">SUM(Q92:Q95)</f>
        <v>950</v>
      </c>
      <c r="R91" s="141">
        <f t="shared" si="72"/>
        <v>1980</v>
      </c>
      <c r="S91" s="141">
        <f t="shared" si="71"/>
        <v>0</v>
      </c>
      <c r="T91" s="141">
        <f t="shared" si="71"/>
        <v>0</v>
      </c>
      <c r="U91" s="140">
        <f t="shared" si="71"/>
        <v>0</v>
      </c>
      <c r="V91" s="142"/>
      <c r="W91" s="7"/>
    </row>
    <row r="92" spans="1:23" s="8" customFormat="1" ht="12" customHeight="1" x14ac:dyDescent="0.3">
      <c r="A92" s="92"/>
      <c r="B92" s="95"/>
      <c r="C92" s="95"/>
      <c r="D92" s="98"/>
      <c r="E92" s="26" t="s">
        <v>17</v>
      </c>
      <c r="F92" s="11">
        <f t="shared" si="35"/>
        <v>1200</v>
      </c>
      <c r="G92" s="51"/>
      <c r="H92" s="10"/>
      <c r="I92" s="10"/>
      <c r="J92" s="10">
        <v>1200</v>
      </c>
      <c r="K92" s="10"/>
      <c r="L92" s="10"/>
      <c r="M92" s="50"/>
      <c r="N92" s="143">
        <f t="shared" ref="N92:N94" si="73">SUM(P92:T92)</f>
        <v>1130</v>
      </c>
      <c r="O92" s="144"/>
      <c r="P92" s="145"/>
      <c r="Q92" s="145"/>
      <c r="R92" s="145">
        <v>1130</v>
      </c>
      <c r="S92" s="145"/>
      <c r="T92" s="145"/>
      <c r="U92" s="144"/>
      <c r="V92" s="146"/>
      <c r="W92" s="7"/>
    </row>
    <row r="93" spans="1:23" s="8" customFormat="1" ht="12" customHeight="1" x14ac:dyDescent="0.3">
      <c r="A93" s="92"/>
      <c r="B93" s="95"/>
      <c r="C93" s="95"/>
      <c r="D93" s="98"/>
      <c r="E93" s="26" t="s">
        <v>2</v>
      </c>
      <c r="F93" s="11">
        <f t="shared" si="35"/>
        <v>840</v>
      </c>
      <c r="G93" s="51"/>
      <c r="H93" s="10"/>
      <c r="I93" s="10"/>
      <c r="J93" s="10">
        <v>240</v>
      </c>
      <c r="K93" s="10">
        <v>300</v>
      </c>
      <c r="L93" s="10">
        <v>300</v>
      </c>
      <c r="M93" s="50"/>
      <c r="N93" s="143">
        <f t="shared" si="73"/>
        <v>280</v>
      </c>
      <c r="O93" s="144"/>
      <c r="P93" s="145">
        <v>140</v>
      </c>
      <c r="Q93" s="145">
        <v>140</v>
      </c>
      <c r="R93" s="145"/>
      <c r="S93" s="145"/>
      <c r="T93" s="145"/>
      <c r="U93" s="144"/>
      <c r="V93" s="146"/>
      <c r="W93" s="7"/>
    </row>
    <row r="94" spans="1:23" s="8" customFormat="1" ht="12" customHeight="1" x14ac:dyDescent="0.3">
      <c r="A94" s="92"/>
      <c r="B94" s="95"/>
      <c r="C94" s="95"/>
      <c r="D94" s="98"/>
      <c r="E94" s="26" t="s">
        <v>18</v>
      </c>
      <c r="F94" s="11">
        <f t="shared" si="35"/>
        <v>5230</v>
      </c>
      <c r="G94" s="51"/>
      <c r="H94" s="10">
        <v>280</v>
      </c>
      <c r="I94" s="10">
        <v>580</v>
      </c>
      <c r="J94" s="10">
        <v>1920</v>
      </c>
      <c r="K94" s="10">
        <v>1150</v>
      </c>
      <c r="L94" s="10">
        <v>1300</v>
      </c>
      <c r="M94" s="50"/>
      <c r="N94" s="143">
        <f t="shared" si="73"/>
        <v>1902</v>
      </c>
      <c r="O94" s="144"/>
      <c r="P94" s="145">
        <v>242</v>
      </c>
      <c r="Q94" s="145">
        <v>810</v>
      </c>
      <c r="R94" s="145">
        <v>850</v>
      </c>
      <c r="S94" s="145"/>
      <c r="T94" s="145"/>
      <c r="U94" s="144"/>
      <c r="V94" s="146"/>
      <c r="W94" s="7"/>
    </row>
    <row r="95" spans="1:23" s="8" customFormat="1" ht="12" customHeight="1" x14ac:dyDescent="0.3">
      <c r="A95" s="93"/>
      <c r="B95" s="96"/>
      <c r="C95" s="96"/>
      <c r="D95" s="99"/>
      <c r="E95" s="27" t="s">
        <v>19</v>
      </c>
      <c r="F95" s="11">
        <f t="shared" ref="F95:F158" si="74">SUM(H95:L95)</f>
        <v>0</v>
      </c>
      <c r="G95" s="52"/>
      <c r="H95" s="12"/>
      <c r="I95" s="12"/>
      <c r="J95" s="12"/>
      <c r="K95" s="12"/>
      <c r="L95" s="12"/>
      <c r="M95" s="53"/>
      <c r="N95" s="147">
        <f t="shared" ref="N95" si="75">SUM(O95:T95)</f>
        <v>0</v>
      </c>
      <c r="O95" s="148"/>
      <c r="P95" s="149"/>
      <c r="Q95" s="149"/>
      <c r="R95" s="149"/>
      <c r="S95" s="149"/>
      <c r="T95" s="149"/>
      <c r="U95" s="148"/>
      <c r="V95" s="150"/>
      <c r="W95" s="7"/>
    </row>
    <row r="96" spans="1:23" s="8" customFormat="1" ht="15" customHeight="1" x14ac:dyDescent="0.3">
      <c r="A96" s="91" t="s">
        <v>186</v>
      </c>
      <c r="B96" s="94" t="s">
        <v>25</v>
      </c>
      <c r="C96" s="94" t="s">
        <v>59</v>
      </c>
      <c r="D96" s="97" t="s">
        <v>72</v>
      </c>
      <c r="E96" s="28" t="s">
        <v>6</v>
      </c>
      <c r="F96" s="11">
        <f t="shared" si="74"/>
        <v>1615</v>
      </c>
      <c r="G96" s="43">
        <f t="shared" ref="G96:M96" si="76">SUM(G97:G100)</f>
        <v>0</v>
      </c>
      <c r="H96" s="11">
        <f t="shared" si="76"/>
        <v>17</v>
      </c>
      <c r="I96" s="11">
        <f t="shared" si="76"/>
        <v>520</v>
      </c>
      <c r="J96" s="11">
        <f t="shared" si="76"/>
        <v>385</v>
      </c>
      <c r="K96" s="11">
        <f t="shared" si="76"/>
        <v>490</v>
      </c>
      <c r="L96" s="11">
        <f t="shared" si="76"/>
        <v>203</v>
      </c>
      <c r="M96" s="44">
        <f t="shared" si="76"/>
        <v>0</v>
      </c>
      <c r="N96" s="139">
        <f t="shared" ref="N96:N97" si="77">SUM(P96:T96)</f>
        <v>702</v>
      </c>
      <c r="O96" s="140">
        <f t="shared" ref="O96:U96" si="78">SUM(O97:O100)</f>
        <v>0</v>
      </c>
      <c r="P96" s="141">
        <f t="shared" si="78"/>
        <v>17</v>
      </c>
      <c r="Q96" s="141">
        <f t="shared" si="78"/>
        <v>685</v>
      </c>
      <c r="R96" s="141">
        <f t="shared" si="78"/>
        <v>0</v>
      </c>
      <c r="S96" s="141">
        <f t="shared" si="78"/>
        <v>0</v>
      </c>
      <c r="T96" s="141">
        <f t="shared" si="78"/>
        <v>0</v>
      </c>
      <c r="U96" s="140">
        <f t="shared" si="78"/>
        <v>0</v>
      </c>
      <c r="V96" s="142"/>
      <c r="W96" s="7"/>
    </row>
    <row r="97" spans="1:23" s="8" customFormat="1" ht="15" customHeight="1" x14ac:dyDescent="0.3">
      <c r="A97" s="92"/>
      <c r="B97" s="95"/>
      <c r="C97" s="95"/>
      <c r="D97" s="98"/>
      <c r="E97" s="26" t="s">
        <v>17</v>
      </c>
      <c r="F97" s="11">
        <f t="shared" si="74"/>
        <v>250</v>
      </c>
      <c r="G97" s="51"/>
      <c r="H97" s="10"/>
      <c r="I97" s="10">
        <v>100</v>
      </c>
      <c r="J97" s="10">
        <v>50</v>
      </c>
      <c r="K97" s="10">
        <v>100</v>
      </c>
      <c r="L97" s="10">
        <v>0</v>
      </c>
      <c r="M97" s="50"/>
      <c r="N97" s="143">
        <f t="shared" si="77"/>
        <v>100</v>
      </c>
      <c r="O97" s="144"/>
      <c r="P97" s="145"/>
      <c r="Q97" s="145">
        <v>100</v>
      </c>
      <c r="R97" s="145"/>
      <c r="S97" s="145"/>
      <c r="T97" s="145"/>
      <c r="U97" s="144"/>
      <c r="V97" s="146"/>
      <c r="W97" s="7"/>
    </row>
    <row r="98" spans="1:23" s="8" customFormat="1" ht="15" customHeight="1" x14ac:dyDescent="0.3">
      <c r="A98" s="92"/>
      <c r="B98" s="95"/>
      <c r="C98" s="95"/>
      <c r="D98" s="98"/>
      <c r="E98" s="26" t="s">
        <v>2</v>
      </c>
      <c r="F98" s="11">
        <f t="shared" si="74"/>
        <v>445</v>
      </c>
      <c r="G98" s="51"/>
      <c r="H98" s="10"/>
      <c r="I98" s="10">
        <v>130</v>
      </c>
      <c r="J98" s="10">
        <v>105</v>
      </c>
      <c r="K98" s="10">
        <v>130</v>
      </c>
      <c r="L98" s="10">
        <v>80</v>
      </c>
      <c r="M98" s="50"/>
      <c r="N98" s="143">
        <f t="shared" ref="N98:N99" si="79">SUM(P98:T98)</f>
        <v>74</v>
      </c>
      <c r="O98" s="144"/>
      <c r="P98" s="145"/>
      <c r="Q98" s="145">
        <v>74</v>
      </c>
      <c r="R98" s="145"/>
      <c r="S98" s="145"/>
      <c r="T98" s="145"/>
      <c r="U98" s="144"/>
      <c r="V98" s="146"/>
      <c r="W98" s="7"/>
    </row>
    <row r="99" spans="1:23" s="8" customFormat="1" ht="15" customHeight="1" x14ac:dyDescent="0.3">
      <c r="A99" s="92"/>
      <c r="B99" s="95"/>
      <c r="C99" s="95"/>
      <c r="D99" s="98"/>
      <c r="E99" s="26" t="s">
        <v>18</v>
      </c>
      <c r="F99" s="11">
        <f t="shared" si="74"/>
        <v>920</v>
      </c>
      <c r="G99" s="51"/>
      <c r="H99" s="10">
        <v>17</v>
      </c>
      <c r="I99" s="10">
        <v>290</v>
      </c>
      <c r="J99" s="10">
        <v>230</v>
      </c>
      <c r="K99" s="10">
        <v>260</v>
      </c>
      <c r="L99" s="10">
        <v>123</v>
      </c>
      <c r="M99" s="50"/>
      <c r="N99" s="143">
        <f t="shared" si="79"/>
        <v>528</v>
      </c>
      <c r="O99" s="144"/>
      <c r="P99" s="145">
        <v>17</v>
      </c>
      <c r="Q99" s="145">
        <v>511</v>
      </c>
      <c r="R99" s="145"/>
      <c r="S99" s="145"/>
      <c r="T99" s="145"/>
      <c r="U99" s="144"/>
      <c r="V99" s="146"/>
      <c r="W99" s="7"/>
    </row>
    <row r="100" spans="1:23" s="8" customFormat="1" ht="15" customHeight="1" x14ac:dyDescent="0.3">
      <c r="A100" s="93"/>
      <c r="B100" s="96"/>
      <c r="C100" s="96"/>
      <c r="D100" s="99"/>
      <c r="E100" s="27" t="s">
        <v>19</v>
      </c>
      <c r="F100" s="11">
        <f t="shared" si="74"/>
        <v>0</v>
      </c>
      <c r="G100" s="52"/>
      <c r="H100" s="12"/>
      <c r="I100" s="12"/>
      <c r="J100" s="12"/>
      <c r="K100" s="12"/>
      <c r="L100" s="12"/>
      <c r="M100" s="53"/>
      <c r="N100" s="147">
        <f t="shared" ref="N100" si="80">SUM(O100:T100)</f>
        <v>0</v>
      </c>
      <c r="O100" s="148"/>
      <c r="P100" s="149"/>
      <c r="Q100" s="149"/>
      <c r="R100" s="149"/>
      <c r="S100" s="149"/>
      <c r="T100" s="149"/>
      <c r="U100" s="148"/>
      <c r="V100" s="150"/>
      <c r="W100" s="7"/>
    </row>
    <row r="101" spans="1:23" s="8" customFormat="1" ht="15" customHeight="1" x14ac:dyDescent="0.3">
      <c r="A101" s="91" t="s">
        <v>73</v>
      </c>
      <c r="B101" s="94" t="s">
        <v>25</v>
      </c>
      <c r="C101" s="94" t="s">
        <v>61</v>
      </c>
      <c r="D101" s="97" t="s">
        <v>75</v>
      </c>
      <c r="E101" s="28" t="s">
        <v>6</v>
      </c>
      <c r="F101" s="11">
        <f t="shared" si="74"/>
        <v>13000</v>
      </c>
      <c r="G101" s="43">
        <f t="shared" ref="G101:M101" si="81">SUM(G102:G105)</f>
        <v>0</v>
      </c>
      <c r="H101" s="11">
        <f t="shared" si="81"/>
        <v>710</v>
      </c>
      <c r="I101" s="11">
        <f t="shared" si="81"/>
        <v>2000</v>
      </c>
      <c r="J101" s="11">
        <f t="shared" si="81"/>
        <v>3430</v>
      </c>
      <c r="K101" s="11">
        <f t="shared" si="81"/>
        <v>3430</v>
      </c>
      <c r="L101" s="11">
        <f t="shared" si="81"/>
        <v>3430</v>
      </c>
      <c r="M101" s="44">
        <f t="shared" si="81"/>
        <v>0</v>
      </c>
      <c r="N101" s="139">
        <f t="shared" ref="N101:N109" si="82">SUM(P101:T101)</f>
        <v>3916</v>
      </c>
      <c r="O101" s="140">
        <f t="shared" ref="O101:U101" si="83">SUM(O102:O105)</f>
        <v>0</v>
      </c>
      <c r="P101" s="141">
        <f t="shared" si="83"/>
        <v>710</v>
      </c>
      <c r="Q101" s="141">
        <f t="shared" si="83"/>
        <v>1350</v>
      </c>
      <c r="R101" s="141">
        <f t="shared" si="83"/>
        <v>1856</v>
      </c>
      <c r="S101" s="141">
        <f t="shared" si="83"/>
        <v>0</v>
      </c>
      <c r="T101" s="141">
        <f t="shared" si="83"/>
        <v>0</v>
      </c>
      <c r="U101" s="140">
        <f t="shared" si="83"/>
        <v>0</v>
      </c>
      <c r="V101" s="142"/>
      <c r="W101" s="7"/>
    </row>
    <row r="102" spans="1:23" s="8" customFormat="1" ht="15" customHeight="1" x14ac:dyDescent="0.3">
      <c r="A102" s="92"/>
      <c r="B102" s="95"/>
      <c r="C102" s="95"/>
      <c r="D102" s="98"/>
      <c r="E102" s="26" t="s">
        <v>17</v>
      </c>
      <c r="F102" s="11">
        <f t="shared" si="74"/>
        <v>7000</v>
      </c>
      <c r="G102" s="51"/>
      <c r="H102" s="10"/>
      <c r="I102" s="10">
        <v>1000</v>
      </c>
      <c r="J102" s="10">
        <v>2000</v>
      </c>
      <c r="K102" s="10">
        <v>2000</v>
      </c>
      <c r="L102" s="10">
        <v>2000</v>
      </c>
      <c r="M102" s="50"/>
      <c r="N102" s="143">
        <f t="shared" si="82"/>
        <v>1474</v>
      </c>
      <c r="O102" s="144"/>
      <c r="P102" s="145"/>
      <c r="Q102" s="145">
        <v>455</v>
      </c>
      <c r="R102" s="145">
        <v>1019</v>
      </c>
      <c r="S102" s="145"/>
      <c r="T102" s="145"/>
      <c r="U102" s="144"/>
      <c r="V102" s="146"/>
      <c r="W102" s="7"/>
    </row>
    <row r="103" spans="1:23" s="8" customFormat="1" ht="15" customHeight="1" x14ac:dyDescent="0.3">
      <c r="A103" s="92"/>
      <c r="B103" s="95"/>
      <c r="C103" s="95"/>
      <c r="D103" s="98"/>
      <c r="E103" s="26" t="s">
        <v>2</v>
      </c>
      <c r="F103" s="11">
        <f t="shared" si="74"/>
        <v>1805</v>
      </c>
      <c r="G103" s="51"/>
      <c r="H103" s="10">
        <v>215</v>
      </c>
      <c r="I103" s="10">
        <v>300</v>
      </c>
      <c r="J103" s="10">
        <v>430</v>
      </c>
      <c r="K103" s="10">
        <v>430</v>
      </c>
      <c r="L103" s="10">
        <v>430</v>
      </c>
      <c r="M103" s="50"/>
      <c r="N103" s="143">
        <f t="shared" si="82"/>
        <v>735</v>
      </c>
      <c r="O103" s="144"/>
      <c r="P103" s="145">
        <v>215</v>
      </c>
      <c r="Q103" s="145">
        <v>269</v>
      </c>
      <c r="R103" s="145">
        <v>251</v>
      </c>
      <c r="S103" s="145"/>
      <c r="T103" s="145"/>
      <c r="U103" s="144"/>
      <c r="V103" s="146"/>
      <c r="W103" s="7"/>
    </row>
    <row r="104" spans="1:23" s="8" customFormat="1" ht="15" customHeight="1" x14ac:dyDescent="0.3">
      <c r="A104" s="92"/>
      <c r="B104" s="95"/>
      <c r="C104" s="95"/>
      <c r="D104" s="98"/>
      <c r="E104" s="26" t="s">
        <v>18</v>
      </c>
      <c r="F104" s="11">
        <f t="shared" si="74"/>
        <v>4195</v>
      </c>
      <c r="G104" s="51"/>
      <c r="H104" s="10">
        <v>495</v>
      </c>
      <c r="I104" s="10">
        <v>700</v>
      </c>
      <c r="J104" s="10">
        <v>1000</v>
      </c>
      <c r="K104" s="10">
        <v>1000</v>
      </c>
      <c r="L104" s="10">
        <v>1000</v>
      </c>
      <c r="M104" s="50"/>
      <c r="N104" s="143">
        <f t="shared" si="82"/>
        <v>1707</v>
      </c>
      <c r="O104" s="144"/>
      <c r="P104" s="145">
        <v>495</v>
      </c>
      <c r="Q104" s="145">
        <v>626</v>
      </c>
      <c r="R104" s="145">
        <v>586</v>
      </c>
      <c r="S104" s="145"/>
      <c r="T104" s="145"/>
      <c r="U104" s="144"/>
      <c r="V104" s="146"/>
      <c r="W104" s="7"/>
    </row>
    <row r="105" spans="1:23" s="8" customFormat="1" ht="15" customHeight="1" x14ac:dyDescent="0.3">
      <c r="A105" s="93"/>
      <c r="B105" s="96"/>
      <c r="C105" s="96"/>
      <c r="D105" s="99"/>
      <c r="E105" s="27" t="s">
        <v>19</v>
      </c>
      <c r="F105" s="11">
        <f t="shared" si="74"/>
        <v>0</v>
      </c>
      <c r="G105" s="52"/>
      <c r="H105" s="12"/>
      <c r="I105" s="12"/>
      <c r="J105" s="12"/>
      <c r="K105" s="12"/>
      <c r="L105" s="12"/>
      <c r="M105" s="53"/>
      <c r="N105" s="147">
        <f t="shared" ref="N105:N110" si="84">SUM(O105:T105)</f>
        <v>0</v>
      </c>
      <c r="O105" s="148"/>
      <c r="P105" s="149"/>
      <c r="Q105" s="149"/>
      <c r="R105" s="149"/>
      <c r="S105" s="149"/>
      <c r="T105" s="149"/>
      <c r="U105" s="148"/>
      <c r="V105" s="150"/>
      <c r="W105" s="7"/>
    </row>
    <row r="106" spans="1:23" s="8" customFormat="1" ht="15" customHeight="1" x14ac:dyDescent="0.3">
      <c r="A106" s="91" t="s">
        <v>73</v>
      </c>
      <c r="B106" s="94" t="s">
        <v>25</v>
      </c>
      <c r="C106" s="94" t="s">
        <v>63</v>
      </c>
      <c r="D106" s="97" t="s">
        <v>77</v>
      </c>
      <c r="E106" s="28" t="s">
        <v>6</v>
      </c>
      <c r="F106" s="11">
        <f t="shared" si="74"/>
        <v>3000</v>
      </c>
      <c r="G106" s="43">
        <f t="shared" ref="G106:L106" si="85">SUM(G107:G110)</f>
        <v>0</v>
      </c>
      <c r="H106" s="11">
        <f t="shared" si="85"/>
        <v>240</v>
      </c>
      <c r="I106" s="11">
        <f t="shared" si="85"/>
        <v>2040</v>
      </c>
      <c r="J106" s="11">
        <f t="shared" si="85"/>
        <v>240</v>
      </c>
      <c r="K106" s="11">
        <f t="shared" si="85"/>
        <v>240</v>
      </c>
      <c r="L106" s="11">
        <f t="shared" si="85"/>
        <v>240</v>
      </c>
      <c r="M106" s="44">
        <f>SUM(M107:M110)</f>
        <v>0</v>
      </c>
      <c r="N106" s="139">
        <f t="shared" si="82"/>
        <v>2811</v>
      </c>
      <c r="O106" s="140">
        <f t="shared" ref="O106:U106" si="86">SUM(O107:O110)</f>
        <v>0</v>
      </c>
      <c r="P106" s="141">
        <f t="shared" si="86"/>
        <v>240</v>
      </c>
      <c r="Q106" s="141">
        <f t="shared" si="86"/>
        <v>2035</v>
      </c>
      <c r="R106" s="141">
        <f t="shared" si="86"/>
        <v>536</v>
      </c>
      <c r="S106" s="141">
        <f t="shared" si="86"/>
        <v>0</v>
      </c>
      <c r="T106" s="141">
        <f t="shared" si="86"/>
        <v>0</v>
      </c>
      <c r="U106" s="140">
        <f t="shared" si="86"/>
        <v>0</v>
      </c>
      <c r="V106" s="142"/>
      <c r="W106" s="7"/>
    </row>
    <row r="107" spans="1:23" s="8" customFormat="1" ht="15" customHeight="1" x14ac:dyDescent="0.3">
      <c r="A107" s="92"/>
      <c r="B107" s="95"/>
      <c r="C107" s="95"/>
      <c r="D107" s="98"/>
      <c r="E107" s="26" t="s">
        <v>17</v>
      </c>
      <c r="F107" s="11">
        <f t="shared" si="74"/>
        <v>540</v>
      </c>
      <c r="G107" s="51"/>
      <c r="H107" s="10"/>
      <c r="I107" s="10">
        <v>540</v>
      </c>
      <c r="J107" s="10"/>
      <c r="K107" s="10"/>
      <c r="L107" s="10"/>
      <c r="M107" s="50"/>
      <c r="N107" s="143">
        <f t="shared" si="82"/>
        <v>638</v>
      </c>
      <c r="O107" s="144"/>
      <c r="P107" s="145"/>
      <c r="Q107" s="145">
        <v>540</v>
      </c>
      <c r="R107" s="145">
        <v>98</v>
      </c>
      <c r="S107" s="145"/>
      <c r="T107" s="145"/>
      <c r="U107" s="144"/>
      <c r="V107" s="146"/>
      <c r="W107" s="7"/>
    </row>
    <row r="108" spans="1:23" s="8" customFormat="1" ht="15" customHeight="1" x14ac:dyDescent="0.3">
      <c r="A108" s="92"/>
      <c r="B108" s="95"/>
      <c r="C108" s="95"/>
      <c r="D108" s="98"/>
      <c r="E108" s="26" t="s">
        <v>2</v>
      </c>
      <c r="F108" s="11">
        <f t="shared" si="74"/>
        <v>1182.5</v>
      </c>
      <c r="G108" s="51"/>
      <c r="H108" s="10">
        <v>182.5</v>
      </c>
      <c r="I108" s="10">
        <v>452.5</v>
      </c>
      <c r="J108" s="10">
        <v>182.5</v>
      </c>
      <c r="K108" s="10">
        <v>182.5</v>
      </c>
      <c r="L108" s="10">
        <v>182.5</v>
      </c>
      <c r="M108" s="50"/>
      <c r="N108" s="143">
        <f t="shared" si="82"/>
        <v>883.5</v>
      </c>
      <c r="O108" s="144"/>
      <c r="P108" s="145">
        <v>182.5</v>
      </c>
      <c r="Q108" s="145">
        <v>451</v>
      </c>
      <c r="R108" s="145">
        <v>250</v>
      </c>
      <c r="S108" s="145"/>
      <c r="T108" s="145"/>
      <c r="U108" s="144"/>
      <c r="V108" s="146"/>
      <c r="W108" s="7"/>
    </row>
    <row r="109" spans="1:23" s="8" customFormat="1" ht="15" customHeight="1" x14ac:dyDescent="0.3">
      <c r="A109" s="92"/>
      <c r="B109" s="95"/>
      <c r="C109" s="95"/>
      <c r="D109" s="98"/>
      <c r="E109" s="26" t="s">
        <v>18</v>
      </c>
      <c r="F109" s="11">
        <f t="shared" si="74"/>
        <v>917.5</v>
      </c>
      <c r="G109" s="51"/>
      <c r="H109" s="10">
        <v>57.5</v>
      </c>
      <c r="I109" s="10">
        <v>687.5</v>
      </c>
      <c r="J109" s="10">
        <v>57.5</v>
      </c>
      <c r="K109" s="10">
        <v>57.5</v>
      </c>
      <c r="L109" s="10">
        <v>57.5</v>
      </c>
      <c r="M109" s="50"/>
      <c r="N109" s="143">
        <f t="shared" si="82"/>
        <v>929.5</v>
      </c>
      <c r="O109" s="144"/>
      <c r="P109" s="145">
        <v>57.5</v>
      </c>
      <c r="Q109" s="145">
        <v>684</v>
      </c>
      <c r="R109" s="145">
        <v>188</v>
      </c>
      <c r="S109" s="145"/>
      <c r="T109" s="145"/>
      <c r="U109" s="144"/>
      <c r="V109" s="146"/>
      <c r="W109" s="7"/>
    </row>
    <row r="110" spans="1:23" s="8" customFormat="1" ht="15" customHeight="1" x14ac:dyDescent="0.3">
      <c r="A110" s="93"/>
      <c r="B110" s="96"/>
      <c r="C110" s="96"/>
      <c r="D110" s="99"/>
      <c r="E110" s="27" t="s">
        <v>19</v>
      </c>
      <c r="F110" s="11">
        <f t="shared" si="74"/>
        <v>360</v>
      </c>
      <c r="G110" s="52"/>
      <c r="H110" s="12"/>
      <c r="I110" s="12">
        <v>360</v>
      </c>
      <c r="J110" s="12"/>
      <c r="K110" s="12"/>
      <c r="L110" s="12"/>
      <c r="M110" s="53"/>
      <c r="N110" s="147">
        <f t="shared" si="84"/>
        <v>360</v>
      </c>
      <c r="O110" s="148"/>
      <c r="P110" s="149"/>
      <c r="Q110" s="149">
        <v>360</v>
      </c>
      <c r="R110" s="149"/>
      <c r="S110" s="149"/>
      <c r="T110" s="149"/>
      <c r="U110" s="148"/>
      <c r="V110" s="150"/>
      <c r="W110" s="7"/>
    </row>
    <row r="111" spans="1:23" s="8" customFormat="1" ht="15" customHeight="1" x14ac:dyDescent="0.3">
      <c r="A111" s="91" t="s">
        <v>78</v>
      </c>
      <c r="B111" s="94" t="s">
        <v>25</v>
      </c>
      <c r="C111" s="94" t="s">
        <v>66</v>
      </c>
      <c r="D111" s="97" t="s">
        <v>93</v>
      </c>
      <c r="E111" s="28" t="s">
        <v>188</v>
      </c>
      <c r="F111" s="11">
        <f t="shared" si="74"/>
        <v>80</v>
      </c>
      <c r="G111" s="43">
        <v>0</v>
      </c>
      <c r="H111" s="11">
        <v>0</v>
      </c>
      <c r="I111" s="11">
        <v>20</v>
      </c>
      <c r="J111" s="11">
        <v>20</v>
      </c>
      <c r="K111" s="11">
        <v>20</v>
      </c>
      <c r="L111" s="11">
        <v>20</v>
      </c>
      <c r="M111" s="44">
        <v>0</v>
      </c>
      <c r="N111" s="139">
        <f>SUM(P111:T111)</f>
        <v>30</v>
      </c>
      <c r="O111" s="140">
        <v>0</v>
      </c>
      <c r="P111" s="141">
        <f>SUM(P112:P115)</f>
        <v>0</v>
      </c>
      <c r="Q111" s="141">
        <f t="shared" ref="Q111:T111" si="87">SUM(Q112:Q115)</f>
        <v>20</v>
      </c>
      <c r="R111" s="141">
        <f t="shared" si="87"/>
        <v>10</v>
      </c>
      <c r="S111" s="141">
        <f t="shared" si="87"/>
        <v>0</v>
      </c>
      <c r="T111" s="141">
        <f t="shared" si="87"/>
        <v>0</v>
      </c>
      <c r="U111" s="140">
        <v>0</v>
      </c>
      <c r="V111" s="142"/>
      <c r="W111" s="7"/>
    </row>
    <row r="112" spans="1:23" s="8" customFormat="1" ht="15" customHeight="1" x14ac:dyDescent="0.3">
      <c r="A112" s="92"/>
      <c r="B112" s="95"/>
      <c r="C112" s="95"/>
      <c r="D112" s="98"/>
      <c r="E112" s="26" t="s">
        <v>189</v>
      </c>
      <c r="F112" s="11">
        <f t="shared" si="74"/>
        <v>0</v>
      </c>
      <c r="G112" s="51"/>
      <c r="H112" s="10"/>
      <c r="I112" s="10"/>
      <c r="J112" s="10"/>
      <c r="K112" s="10"/>
      <c r="L112" s="10"/>
      <c r="M112" s="50"/>
      <c r="N112" s="143">
        <f>SUM(P112:T112)</f>
        <v>0</v>
      </c>
      <c r="O112" s="144"/>
      <c r="P112" s="145"/>
      <c r="Q112" s="145"/>
      <c r="R112" s="145"/>
      <c r="S112" s="145"/>
      <c r="T112" s="145"/>
      <c r="U112" s="144"/>
      <c r="V112" s="146"/>
      <c r="W112" s="7"/>
    </row>
    <row r="113" spans="1:23" s="8" customFormat="1" ht="15" customHeight="1" x14ac:dyDescent="0.3">
      <c r="A113" s="92"/>
      <c r="B113" s="95"/>
      <c r="C113" s="95"/>
      <c r="D113" s="98"/>
      <c r="E113" s="26" t="s">
        <v>190</v>
      </c>
      <c r="F113" s="11">
        <f t="shared" si="74"/>
        <v>0</v>
      </c>
      <c r="G113" s="51"/>
      <c r="H113" s="10"/>
      <c r="I113" s="10"/>
      <c r="J113" s="10"/>
      <c r="K113" s="10"/>
      <c r="L113" s="10"/>
      <c r="M113" s="50"/>
      <c r="N113" s="143">
        <f t="shared" ref="N113:N115" si="88">SUM(P113:T113)</f>
        <v>0</v>
      </c>
      <c r="O113" s="144"/>
      <c r="P113" s="145"/>
      <c r="Q113" s="145"/>
      <c r="R113" s="145"/>
      <c r="S113" s="145"/>
      <c r="T113" s="145"/>
      <c r="U113" s="144"/>
      <c r="V113" s="146"/>
      <c r="W113" s="7"/>
    </row>
    <row r="114" spans="1:23" s="8" customFormat="1" ht="15" customHeight="1" x14ac:dyDescent="0.3">
      <c r="A114" s="92"/>
      <c r="B114" s="95"/>
      <c r="C114" s="95"/>
      <c r="D114" s="98"/>
      <c r="E114" s="26" t="s">
        <v>191</v>
      </c>
      <c r="F114" s="11">
        <f t="shared" si="74"/>
        <v>80</v>
      </c>
      <c r="G114" s="51"/>
      <c r="H114" s="74"/>
      <c r="I114" s="10">
        <v>20</v>
      </c>
      <c r="J114" s="10">
        <v>20</v>
      </c>
      <c r="K114" s="10">
        <v>20</v>
      </c>
      <c r="L114" s="10">
        <v>20</v>
      </c>
      <c r="M114" s="50"/>
      <c r="N114" s="143">
        <f t="shared" si="88"/>
        <v>30</v>
      </c>
      <c r="O114" s="144"/>
      <c r="P114" s="145"/>
      <c r="Q114" s="145">
        <v>20</v>
      </c>
      <c r="R114" s="145">
        <v>10</v>
      </c>
      <c r="S114" s="145"/>
      <c r="T114" s="145"/>
      <c r="U114" s="144"/>
      <c r="V114" s="146"/>
      <c r="W114" s="7"/>
    </row>
    <row r="115" spans="1:23" s="8" customFormat="1" ht="15" customHeight="1" x14ac:dyDescent="0.3">
      <c r="A115" s="93"/>
      <c r="B115" s="96"/>
      <c r="C115" s="96"/>
      <c r="D115" s="99"/>
      <c r="E115" s="27" t="s">
        <v>193</v>
      </c>
      <c r="F115" s="11">
        <f t="shared" si="74"/>
        <v>0</v>
      </c>
      <c r="G115" s="52"/>
      <c r="H115" s="12"/>
      <c r="I115" s="12"/>
      <c r="J115" s="12"/>
      <c r="K115" s="12"/>
      <c r="L115" s="12"/>
      <c r="M115" s="53"/>
      <c r="N115" s="143">
        <f t="shared" si="88"/>
        <v>0</v>
      </c>
      <c r="O115" s="148"/>
      <c r="P115" s="149"/>
      <c r="Q115" s="149"/>
      <c r="R115" s="149"/>
      <c r="S115" s="149"/>
      <c r="T115" s="149"/>
      <c r="U115" s="148"/>
      <c r="V115" s="150"/>
      <c r="W115" s="7"/>
    </row>
    <row r="116" spans="1:23" s="8" customFormat="1" ht="15" customHeight="1" x14ac:dyDescent="0.3">
      <c r="A116" s="91" t="s">
        <v>78</v>
      </c>
      <c r="B116" s="94" t="s">
        <v>25</v>
      </c>
      <c r="C116" s="94" t="s">
        <v>82</v>
      </c>
      <c r="D116" s="97" t="s">
        <v>80</v>
      </c>
      <c r="E116" s="28" t="s">
        <v>188</v>
      </c>
      <c r="F116" s="11">
        <f t="shared" si="74"/>
        <v>5000</v>
      </c>
      <c r="G116" s="43">
        <v>0</v>
      </c>
      <c r="H116" s="11">
        <v>2000</v>
      </c>
      <c r="I116" s="11">
        <v>3000</v>
      </c>
      <c r="J116" s="11">
        <v>0</v>
      </c>
      <c r="K116" s="11">
        <v>0</v>
      </c>
      <c r="L116" s="11">
        <v>0</v>
      </c>
      <c r="M116" s="44">
        <v>0</v>
      </c>
      <c r="N116" s="139">
        <v>5000</v>
      </c>
      <c r="O116" s="140">
        <v>0</v>
      </c>
      <c r="P116" s="141">
        <v>2000</v>
      </c>
      <c r="Q116" s="141">
        <v>3000</v>
      </c>
      <c r="R116" s="141">
        <v>0</v>
      </c>
      <c r="S116" s="141">
        <v>0</v>
      </c>
      <c r="T116" s="141">
        <v>0</v>
      </c>
      <c r="U116" s="140">
        <v>0</v>
      </c>
      <c r="V116" s="142"/>
      <c r="W116" s="7"/>
    </row>
    <row r="117" spans="1:23" s="8" customFormat="1" ht="15" customHeight="1" x14ac:dyDescent="0.3">
      <c r="A117" s="92"/>
      <c r="B117" s="95"/>
      <c r="C117" s="95"/>
      <c r="D117" s="98"/>
      <c r="E117" s="26" t="s">
        <v>189</v>
      </c>
      <c r="F117" s="11">
        <f t="shared" si="74"/>
        <v>0</v>
      </c>
      <c r="G117" s="51"/>
      <c r="H117" s="10"/>
      <c r="I117" s="10"/>
      <c r="J117" s="10"/>
      <c r="K117" s="10"/>
      <c r="L117" s="10"/>
      <c r="M117" s="50"/>
      <c r="N117" s="143">
        <v>0</v>
      </c>
      <c r="O117" s="144"/>
      <c r="P117" s="145"/>
      <c r="Q117" s="145"/>
      <c r="R117" s="145"/>
      <c r="S117" s="145"/>
      <c r="T117" s="145"/>
      <c r="U117" s="144"/>
      <c r="V117" s="146"/>
      <c r="W117" s="7"/>
    </row>
    <row r="118" spans="1:23" s="8" customFormat="1" ht="15" customHeight="1" x14ac:dyDescent="0.3">
      <c r="A118" s="92"/>
      <c r="B118" s="95"/>
      <c r="C118" s="95"/>
      <c r="D118" s="98"/>
      <c r="E118" s="26" t="s">
        <v>190</v>
      </c>
      <c r="F118" s="11">
        <f t="shared" si="74"/>
        <v>0</v>
      </c>
      <c r="G118" s="51"/>
      <c r="H118" s="10"/>
      <c r="I118" s="10"/>
      <c r="J118" s="10"/>
      <c r="K118" s="10"/>
      <c r="L118" s="10"/>
      <c r="M118" s="50"/>
      <c r="N118" s="143">
        <v>0</v>
      </c>
      <c r="O118" s="144"/>
      <c r="P118" s="145"/>
      <c r="Q118" s="145"/>
      <c r="R118" s="145"/>
      <c r="S118" s="145"/>
      <c r="T118" s="145"/>
      <c r="U118" s="144"/>
      <c r="V118" s="146"/>
      <c r="W118" s="7"/>
    </row>
    <row r="119" spans="1:23" s="8" customFormat="1" ht="15" customHeight="1" x14ac:dyDescent="0.3">
      <c r="A119" s="92"/>
      <c r="B119" s="95"/>
      <c r="C119" s="95"/>
      <c r="D119" s="98"/>
      <c r="E119" s="26" t="s">
        <v>191</v>
      </c>
      <c r="F119" s="11">
        <f t="shared" si="74"/>
        <v>0</v>
      </c>
      <c r="G119" s="51"/>
      <c r="H119" s="10"/>
      <c r="I119" s="10"/>
      <c r="J119" s="10"/>
      <c r="K119" s="10"/>
      <c r="L119" s="10"/>
      <c r="M119" s="50" t="s">
        <v>192</v>
      </c>
      <c r="N119" s="143">
        <v>0</v>
      </c>
      <c r="O119" s="144"/>
      <c r="P119" s="145"/>
      <c r="Q119" s="145"/>
      <c r="R119" s="145"/>
      <c r="S119" s="145"/>
      <c r="T119" s="145"/>
      <c r="U119" s="144"/>
      <c r="V119" s="146"/>
      <c r="W119" s="7"/>
    </row>
    <row r="120" spans="1:23" s="8" customFormat="1" ht="15" customHeight="1" x14ac:dyDescent="0.3">
      <c r="A120" s="93"/>
      <c r="B120" s="96"/>
      <c r="C120" s="96"/>
      <c r="D120" s="99"/>
      <c r="E120" s="27" t="s">
        <v>193</v>
      </c>
      <c r="F120" s="11">
        <f t="shared" si="74"/>
        <v>5000</v>
      </c>
      <c r="G120" s="52"/>
      <c r="H120" s="12">
        <v>2000</v>
      </c>
      <c r="I120" s="12">
        <v>3000</v>
      </c>
      <c r="J120" s="12"/>
      <c r="K120" s="12"/>
      <c r="L120" s="12"/>
      <c r="M120" s="53" t="s">
        <v>192</v>
      </c>
      <c r="N120" s="147">
        <v>5000</v>
      </c>
      <c r="O120" s="148"/>
      <c r="P120" s="149">
        <v>2000</v>
      </c>
      <c r="Q120" s="149">
        <v>3000</v>
      </c>
      <c r="R120" s="149"/>
      <c r="S120" s="149"/>
      <c r="T120" s="149"/>
      <c r="U120" s="148"/>
      <c r="V120" s="150"/>
      <c r="W120" s="7"/>
    </row>
    <row r="121" spans="1:23" s="8" customFormat="1" ht="15" customHeight="1" x14ac:dyDescent="0.3">
      <c r="A121" s="91" t="s">
        <v>78</v>
      </c>
      <c r="B121" s="94" t="s">
        <v>25</v>
      </c>
      <c r="C121" s="94" t="s">
        <v>74</v>
      </c>
      <c r="D121" s="97" t="s">
        <v>199</v>
      </c>
      <c r="E121" s="28" t="s">
        <v>6</v>
      </c>
      <c r="F121" s="11">
        <f t="shared" si="74"/>
        <v>340</v>
      </c>
      <c r="G121" s="43">
        <f t="shared" ref="G121:M121" si="89">SUM(G122:G125)</f>
        <v>0</v>
      </c>
      <c r="H121" s="11">
        <f t="shared" si="89"/>
        <v>340</v>
      </c>
      <c r="I121" s="11">
        <f t="shared" si="89"/>
        <v>0</v>
      </c>
      <c r="J121" s="11">
        <f t="shared" si="89"/>
        <v>0</v>
      </c>
      <c r="K121" s="11">
        <f t="shared" si="89"/>
        <v>0</v>
      </c>
      <c r="L121" s="11">
        <f t="shared" si="89"/>
        <v>0</v>
      </c>
      <c r="M121" s="44">
        <f t="shared" si="89"/>
        <v>0</v>
      </c>
      <c r="N121" s="139">
        <f t="shared" ref="N121:N129" si="90">SUM(P121:T121)</f>
        <v>340</v>
      </c>
      <c r="O121" s="140">
        <f t="shared" ref="O121:U121" si="91">SUM(O122:O125)</f>
        <v>0</v>
      </c>
      <c r="P121" s="141">
        <f t="shared" si="91"/>
        <v>340</v>
      </c>
      <c r="Q121" s="141">
        <f t="shared" si="91"/>
        <v>0</v>
      </c>
      <c r="R121" s="141">
        <f t="shared" si="91"/>
        <v>0</v>
      </c>
      <c r="S121" s="141">
        <f t="shared" si="91"/>
        <v>0</v>
      </c>
      <c r="T121" s="141">
        <f t="shared" si="91"/>
        <v>0</v>
      </c>
      <c r="U121" s="140">
        <f t="shared" si="91"/>
        <v>0</v>
      </c>
      <c r="V121" s="142"/>
      <c r="W121" s="7"/>
    </row>
    <row r="122" spans="1:23" s="8" customFormat="1" ht="15" customHeight="1" x14ac:dyDescent="0.3">
      <c r="A122" s="92"/>
      <c r="B122" s="95"/>
      <c r="C122" s="95"/>
      <c r="D122" s="98"/>
      <c r="E122" s="26" t="s">
        <v>17</v>
      </c>
      <c r="F122" s="11">
        <f t="shared" si="74"/>
        <v>0</v>
      </c>
      <c r="G122" s="51"/>
      <c r="H122" s="10"/>
      <c r="I122" s="10"/>
      <c r="J122" s="10"/>
      <c r="K122" s="10"/>
      <c r="L122" s="10"/>
      <c r="M122" s="50"/>
      <c r="N122" s="143">
        <f t="shared" si="90"/>
        <v>0</v>
      </c>
      <c r="O122" s="144"/>
      <c r="P122" s="145"/>
      <c r="Q122" s="145"/>
      <c r="R122" s="145"/>
      <c r="S122" s="145"/>
      <c r="T122" s="145"/>
      <c r="U122" s="144"/>
      <c r="V122" s="146"/>
      <c r="W122" s="7"/>
    </row>
    <row r="123" spans="1:23" s="8" customFormat="1" ht="15" customHeight="1" x14ac:dyDescent="0.3">
      <c r="A123" s="92"/>
      <c r="B123" s="95"/>
      <c r="C123" s="95"/>
      <c r="D123" s="98"/>
      <c r="E123" s="26" t="s">
        <v>2</v>
      </c>
      <c r="F123" s="11">
        <f t="shared" si="74"/>
        <v>0</v>
      </c>
      <c r="G123" s="51"/>
      <c r="H123" s="10"/>
      <c r="I123" s="10"/>
      <c r="J123" s="10"/>
      <c r="K123" s="10"/>
      <c r="L123" s="10"/>
      <c r="M123" s="50"/>
      <c r="N123" s="143">
        <f t="shared" si="90"/>
        <v>0</v>
      </c>
      <c r="O123" s="144"/>
      <c r="P123" s="145"/>
      <c r="Q123" s="145"/>
      <c r="R123" s="145"/>
      <c r="S123" s="145"/>
      <c r="T123" s="145"/>
      <c r="U123" s="144"/>
      <c r="V123" s="146"/>
      <c r="W123" s="7"/>
    </row>
    <row r="124" spans="1:23" s="8" customFormat="1" ht="15" customHeight="1" x14ac:dyDescent="0.3">
      <c r="A124" s="92"/>
      <c r="B124" s="95"/>
      <c r="C124" s="95"/>
      <c r="D124" s="98"/>
      <c r="E124" s="26" t="s">
        <v>18</v>
      </c>
      <c r="F124" s="11">
        <f t="shared" si="74"/>
        <v>340</v>
      </c>
      <c r="G124" s="51"/>
      <c r="H124" s="10">
        <v>340</v>
      </c>
      <c r="I124" s="10"/>
      <c r="J124" s="10"/>
      <c r="K124" s="74"/>
      <c r="L124" s="74"/>
      <c r="M124" s="50" t="s">
        <v>79</v>
      </c>
      <c r="N124" s="143">
        <f t="shared" si="90"/>
        <v>340</v>
      </c>
      <c r="O124" s="144"/>
      <c r="P124" s="157">
        <v>340</v>
      </c>
      <c r="Q124" s="157"/>
      <c r="R124" s="157"/>
      <c r="S124" s="157"/>
      <c r="T124" s="157"/>
      <c r="U124" s="144"/>
      <c r="V124" s="146"/>
      <c r="W124" s="7"/>
    </row>
    <row r="125" spans="1:23" s="8" customFormat="1" ht="15" customHeight="1" x14ac:dyDescent="0.3">
      <c r="A125" s="93"/>
      <c r="B125" s="96"/>
      <c r="C125" s="96"/>
      <c r="D125" s="99"/>
      <c r="E125" s="27" t="s">
        <v>19</v>
      </c>
      <c r="F125" s="11">
        <f t="shared" si="74"/>
        <v>0</v>
      </c>
      <c r="G125" s="52"/>
      <c r="H125" s="12"/>
      <c r="I125" s="12"/>
      <c r="J125" s="12"/>
      <c r="K125" s="12"/>
      <c r="L125" s="12"/>
      <c r="M125" s="53"/>
      <c r="N125" s="147">
        <f t="shared" ref="N125:N130" si="92">SUM(O125:T125)</f>
        <v>0</v>
      </c>
      <c r="O125" s="148"/>
      <c r="P125" s="149"/>
      <c r="Q125" s="149"/>
      <c r="R125" s="149"/>
      <c r="S125" s="149"/>
      <c r="T125" s="149"/>
      <c r="U125" s="148"/>
      <c r="V125" s="150"/>
      <c r="W125" s="7"/>
    </row>
    <row r="126" spans="1:23" s="8" customFormat="1" ht="15" customHeight="1" x14ac:dyDescent="0.3">
      <c r="A126" s="91" t="s">
        <v>78</v>
      </c>
      <c r="B126" s="94" t="s">
        <v>25</v>
      </c>
      <c r="C126" s="94" t="s">
        <v>76</v>
      </c>
      <c r="D126" s="97" t="s">
        <v>81</v>
      </c>
      <c r="E126" s="28" t="s">
        <v>6</v>
      </c>
      <c r="F126" s="11">
        <f t="shared" si="74"/>
        <v>0</v>
      </c>
      <c r="G126" s="45">
        <f t="shared" ref="G126:M126" si="93">SUM(G127:G130)</f>
        <v>0</v>
      </c>
      <c r="H126" s="46">
        <f t="shared" si="93"/>
        <v>0</v>
      </c>
      <c r="I126" s="46">
        <f t="shared" si="93"/>
        <v>0</v>
      </c>
      <c r="J126" s="46">
        <f t="shared" si="93"/>
        <v>0</v>
      </c>
      <c r="K126" s="46">
        <f t="shared" si="93"/>
        <v>0</v>
      </c>
      <c r="L126" s="46">
        <f t="shared" si="93"/>
        <v>0</v>
      </c>
      <c r="M126" s="47">
        <f t="shared" si="93"/>
        <v>0</v>
      </c>
      <c r="N126" s="139">
        <f t="shared" si="90"/>
        <v>0</v>
      </c>
      <c r="O126" s="153">
        <f t="shared" ref="O126:U126" si="94">SUM(O127:O130)</f>
        <v>0</v>
      </c>
      <c r="P126" s="154">
        <f t="shared" si="94"/>
        <v>0</v>
      </c>
      <c r="Q126" s="154">
        <f t="shared" si="94"/>
        <v>0</v>
      </c>
      <c r="R126" s="154">
        <f t="shared" si="94"/>
        <v>0</v>
      </c>
      <c r="S126" s="154">
        <f t="shared" si="94"/>
        <v>0</v>
      </c>
      <c r="T126" s="154">
        <f t="shared" si="94"/>
        <v>0</v>
      </c>
      <c r="U126" s="153">
        <f t="shared" si="94"/>
        <v>0</v>
      </c>
      <c r="V126" s="142"/>
      <c r="W126" s="7"/>
    </row>
    <row r="127" spans="1:23" s="8" customFormat="1" ht="15" customHeight="1" x14ac:dyDescent="0.3">
      <c r="A127" s="92"/>
      <c r="B127" s="95"/>
      <c r="C127" s="95"/>
      <c r="D127" s="98"/>
      <c r="E127" s="26" t="s">
        <v>17</v>
      </c>
      <c r="F127" s="11">
        <f t="shared" si="74"/>
        <v>0</v>
      </c>
      <c r="G127" s="51"/>
      <c r="H127" s="10"/>
      <c r="I127" s="10"/>
      <c r="J127" s="10"/>
      <c r="K127" s="10"/>
      <c r="L127" s="10"/>
      <c r="M127" s="50"/>
      <c r="N127" s="143">
        <f t="shared" si="90"/>
        <v>0</v>
      </c>
      <c r="O127" s="144"/>
      <c r="P127" s="145"/>
      <c r="Q127" s="145"/>
      <c r="R127" s="145"/>
      <c r="S127" s="145"/>
      <c r="T127" s="145"/>
      <c r="U127" s="144"/>
      <c r="V127" s="146"/>
      <c r="W127" s="7"/>
    </row>
    <row r="128" spans="1:23" s="8" customFormat="1" ht="15" customHeight="1" x14ac:dyDescent="0.3">
      <c r="A128" s="92"/>
      <c r="B128" s="95"/>
      <c r="C128" s="95"/>
      <c r="D128" s="98"/>
      <c r="E128" s="26" t="s">
        <v>2</v>
      </c>
      <c r="F128" s="11">
        <f t="shared" si="74"/>
        <v>0</v>
      </c>
      <c r="G128" s="51"/>
      <c r="H128" s="10"/>
      <c r="I128" s="10"/>
      <c r="J128" s="10"/>
      <c r="K128" s="10"/>
      <c r="L128" s="10"/>
      <c r="M128" s="50"/>
      <c r="N128" s="143">
        <f t="shared" si="90"/>
        <v>0</v>
      </c>
      <c r="O128" s="144"/>
      <c r="P128" s="145"/>
      <c r="Q128" s="145"/>
      <c r="R128" s="145"/>
      <c r="S128" s="145"/>
      <c r="T128" s="145"/>
      <c r="U128" s="144"/>
      <c r="V128" s="146"/>
      <c r="W128" s="7"/>
    </row>
    <row r="129" spans="1:23" s="8" customFormat="1" ht="15" customHeight="1" x14ac:dyDescent="0.3">
      <c r="A129" s="92"/>
      <c r="B129" s="95"/>
      <c r="C129" s="95"/>
      <c r="D129" s="98"/>
      <c r="E129" s="26" t="s">
        <v>18</v>
      </c>
      <c r="F129" s="11">
        <f t="shared" si="74"/>
        <v>0</v>
      </c>
      <c r="G129" s="51"/>
      <c r="H129" s="10"/>
      <c r="I129" s="10">
        <v>0</v>
      </c>
      <c r="J129" s="10"/>
      <c r="K129" s="10"/>
      <c r="L129" s="10"/>
      <c r="M129" s="50" t="s">
        <v>79</v>
      </c>
      <c r="N129" s="143">
        <f t="shared" si="90"/>
        <v>0</v>
      </c>
      <c r="O129" s="144"/>
      <c r="P129" s="157"/>
      <c r="Q129" s="157"/>
      <c r="R129" s="157"/>
      <c r="S129" s="157"/>
      <c r="T129" s="157"/>
      <c r="U129" s="144"/>
      <c r="V129" s="146"/>
      <c r="W129" s="7"/>
    </row>
    <row r="130" spans="1:23" s="8" customFormat="1" ht="15" customHeight="1" x14ac:dyDescent="0.3">
      <c r="A130" s="93"/>
      <c r="B130" s="96"/>
      <c r="C130" s="96"/>
      <c r="D130" s="99"/>
      <c r="E130" s="27" t="s">
        <v>19</v>
      </c>
      <c r="F130" s="11">
        <f t="shared" si="74"/>
        <v>0</v>
      </c>
      <c r="G130" s="52"/>
      <c r="H130" s="12"/>
      <c r="I130" s="12"/>
      <c r="J130" s="12"/>
      <c r="K130" s="12"/>
      <c r="L130" s="12"/>
      <c r="M130" s="53"/>
      <c r="N130" s="147">
        <f t="shared" si="92"/>
        <v>0</v>
      </c>
      <c r="O130" s="148"/>
      <c r="P130" s="149"/>
      <c r="Q130" s="149"/>
      <c r="R130" s="149"/>
      <c r="S130" s="149"/>
      <c r="T130" s="149"/>
      <c r="U130" s="148"/>
      <c r="V130" s="150"/>
      <c r="W130" s="7"/>
    </row>
    <row r="131" spans="1:23" s="8" customFormat="1" ht="15" customHeight="1" x14ac:dyDescent="0.3">
      <c r="A131" s="91" t="s">
        <v>83</v>
      </c>
      <c r="B131" s="94" t="s">
        <v>25</v>
      </c>
      <c r="C131" s="94" t="s">
        <v>88</v>
      </c>
      <c r="D131" s="97" t="s">
        <v>174</v>
      </c>
      <c r="E131" s="28" t="s">
        <v>6</v>
      </c>
      <c r="F131" s="11">
        <f t="shared" si="74"/>
        <v>5900</v>
      </c>
      <c r="G131" s="43">
        <f t="shared" ref="G131:M131" si="95">SUM(G132:G135)</f>
        <v>0</v>
      </c>
      <c r="H131" s="11">
        <f t="shared" si="95"/>
        <v>0</v>
      </c>
      <c r="I131" s="11">
        <f t="shared" si="95"/>
        <v>600</v>
      </c>
      <c r="J131" s="11">
        <f t="shared" si="95"/>
        <v>4100</v>
      </c>
      <c r="K131" s="11">
        <f t="shared" si="95"/>
        <v>600</v>
      </c>
      <c r="L131" s="11">
        <f t="shared" si="95"/>
        <v>600</v>
      </c>
      <c r="M131" s="44">
        <f t="shared" si="95"/>
        <v>0</v>
      </c>
      <c r="N131" s="139">
        <f t="shared" ref="N131:N144" si="96">SUM(P131:T131)</f>
        <v>5600</v>
      </c>
      <c r="O131" s="140">
        <f t="shared" ref="O131:U131" si="97">SUM(O132:O135)</f>
        <v>0</v>
      </c>
      <c r="P131" s="141">
        <f t="shared" si="97"/>
        <v>0</v>
      </c>
      <c r="Q131" s="141">
        <f t="shared" si="97"/>
        <v>1600</v>
      </c>
      <c r="R131" s="141">
        <f t="shared" si="97"/>
        <v>4000</v>
      </c>
      <c r="S131" s="141">
        <f t="shared" si="97"/>
        <v>0</v>
      </c>
      <c r="T131" s="141">
        <f t="shared" si="97"/>
        <v>0</v>
      </c>
      <c r="U131" s="140">
        <f t="shared" si="97"/>
        <v>0</v>
      </c>
      <c r="V131" s="142"/>
      <c r="W131" s="7"/>
    </row>
    <row r="132" spans="1:23" s="8" customFormat="1" ht="15" customHeight="1" x14ac:dyDescent="0.3">
      <c r="A132" s="92"/>
      <c r="B132" s="95"/>
      <c r="C132" s="95"/>
      <c r="D132" s="98"/>
      <c r="E132" s="26" t="s">
        <v>17</v>
      </c>
      <c r="F132" s="11">
        <f t="shared" si="74"/>
        <v>1710</v>
      </c>
      <c r="G132" s="51"/>
      <c r="H132" s="10"/>
      <c r="I132" s="10">
        <v>240</v>
      </c>
      <c r="J132" s="10">
        <v>990</v>
      </c>
      <c r="K132" s="10">
        <v>240</v>
      </c>
      <c r="L132" s="10">
        <v>240</v>
      </c>
      <c r="M132" s="50"/>
      <c r="N132" s="143">
        <f t="shared" si="96"/>
        <v>3970</v>
      </c>
      <c r="O132" s="144"/>
      <c r="P132" s="145"/>
      <c r="Q132" s="145"/>
      <c r="R132" s="145">
        <v>3970</v>
      </c>
      <c r="S132" s="145"/>
      <c r="T132" s="145"/>
      <c r="U132" s="144"/>
      <c r="V132" s="146"/>
      <c r="W132" s="7"/>
    </row>
    <row r="133" spans="1:23" s="8" customFormat="1" ht="15" customHeight="1" x14ac:dyDescent="0.3">
      <c r="A133" s="92"/>
      <c r="B133" s="95"/>
      <c r="C133" s="95"/>
      <c r="D133" s="98"/>
      <c r="E133" s="26" t="s">
        <v>2</v>
      </c>
      <c r="F133" s="11">
        <f t="shared" si="74"/>
        <v>432</v>
      </c>
      <c r="G133" s="51"/>
      <c r="H133" s="10"/>
      <c r="I133" s="10">
        <v>108</v>
      </c>
      <c r="J133" s="10">
        <v>108</v>
      </c>
      <c r="K133" s="10">
        <v>108</v>
      </c>
      <c r="L133" s="10">
        <v>108</v>
      </c>
      <c r="M133" s="50"/>
      <c r="N133" s="143">
        <f t="shared" si="96"/>
        <v>1000</v>
      </c>
      <c r="O133" s="144"/>
      <c r="P133" s="145"/>
      <c r="Q133" s="145">
        <v>1000</v>
      </c>
      <c r="R133" s="145"/>
      <c r="S133" s="145"/>
      <c r="T133" s="145"/>
      <c r="U133" s="144"/>
      <c r="V133" s="146"/>
      <c r="W133" s="7"/>
    </row>
    <row r="134" spans="1:23" s="8" customFormat="1" ht="15" customHeight="1" x14ac:dyDescent="0.3">
      <c r="A134" s="92"/>
      <c r="B134" s="95"/>
      <c r="C134" s="95"/>
      <c r="D134" s="98"/>
      <c r="E134" s="26" t="s">
        <v>18</v>
      </c>
      <c r="F134" s="11">
        <f t="shared" si="74"/>
        <v>3758</v>
      </c>
      <c r="G134" s="51"/>
      <c r="H134" s="10"/>
      <c r="I134" s="10">
        <v>252</v>
      </c>
      <c r="J134" s="10">
        <v>3002</v>
      </c>
      <c r="K134" s="10">
        <v>252</v>
      </c>
      <c r="L134" s="10">
        <v>252</v>
      </c>
      <c r="M134" s="50"/>
      <c r="N134" s="143">
        <f t="shared" si="96"/>
        <v>630</v>
      </c>
      <c r="O134" s="144"/>
      <c r="P134" s="145"/>
      <c r="Q134" s="145">
        <v>600</v>
      </c>
      <c r="R134" s="145">
        <v>30</v>
      </c>
      <c r="S134" s="145"/>
      <c r="T134" s="145"/>
      <c r="U134" s="144"/>
      <c r="V134" s="146"/>
      <c r="W134" s="7"/>
    </row>
    <row r="135" spans="1:23" s="8" customFormat="1" ht="15" customHeight="1" x14ac:dyDescent="0.3">
      <c r="A135" s="93"/>
      <c r="B135" s="96"/>
      <c r="C135" s="96"/>
      <c r="D135" s="99"/>
      <c r="E135" s="27" t="s">
        <v>19</v>
      </c>
      <c r="F135" s="11">
        <f t="shared" si="74"/>
        <v>0</v>
      </c>
      <c r="G135" s="52"/>
      <c r="H135" s="12"/>
      <c r="I135" s="12"/>
      <c r="J135" s="12"/>
      <c r="K135" s="12"/>
      <c r="L135" s="12"/>
      <c r="M135" s="53"/>
      <c r="N135" s="147">
        <f t="shared" ref="N135:N145" si="98">SUM(O135:T135)</f>
        <v>0</v>
      </c>
      <c r="O135" s="148"/>
      <c r="P135" s="149"/>
      <c r="Q135" s="149"/>
      <c r="R135" s="149"/>
      <c r="S135" s="149"/>
      <c r="T135" s="149"/>
      <c r="U135" s="148"/>
      <c r="V135" s="150"/>
      <c r="W135" s="7"/>
    </row>
    <row r="136" spans="1:23" s="8" customFormat="1" ht="15" customHeight="1" x14ac:dyDescent="0.3">
      <c r="A136" s="91" t="s">
        <v>83</v>
      </c>
      <c r="B136" s="94" t="s">
        <v>25</v>
      </c>
      <c r="C136" s="94" t="s">
        <v>89</v>
      </c>
      <c r="D136" s="97" t="s">
        <v>85</v>
      </c>
      <c r="E136" s="28" t="s">
        <v>6</v>
      </c>
      <c r="F136" s="11">
        <f t="shared" si="74"/>
        <v>2703</v>
      </c>
      <c r="G136" s="43">
        <f t="shared" ref="G136:M136" si="99">SUM(G137:G140)</f>
        <v>0</v>
      </c>
      <c r="H136" s="11">
        <f t="shared" si="99"/>
        <v>0</v>
      </c>
      <c r="I136" s="11">
        <f t="shared" si="99"/>
        <v>0</v>
      </c>
      <c r="J136" s="11">
        <f t="shared" si="99"/>
        <v>0</v>
      </c>
      <c r="K136" s="11">
        <f t="shared" si="99"/>
        <v>100</v>
      </c>
      <c r="L136" s="11">
        <f t="shared" si="99"/>
        <v>2603</v>
      </c>
      <c r="M136" s="44">
        <f t="shared" si="99"/>
        <v>0</v>
      </c>
      <c r="N136" s="139">
        <f t="shared" si="96"/>
        <v>0</v>
      </c>
      <c r="O136" s="140">
        <f t="shared" ref="O136:U136" si="100">SUM(O137:O140)</f>
        <v>0</v>
      </c>
      <c r="P136" s="141">
        <f t="shared" si="100"/>
        <v>0</v>
      </c>
      <c r="Q136" s="141">
        <f t="shared" si="100"/>
        <v>0</v>
      </c>
      <c r="R136" s="141">
        <f t="shared" si="100"/>
        <v>0</v>
      </c>
      <c r="S136" s="141">
        <f t="shared" si="100"/>
        <v>0</v>
      </c>
      <c r="T136" s="141">
        <f t="shared" si="100"/>
        <v>0</v>
      </c>
      <c r="U136" s="140">
        <f t="shared" si="100"/>
        <v>0</v>
      </c>
      <c r="V136" s="142"/>
      <c r="W136" s="7"/>
    </row>
    <row r="137" spans="1:23" s="8" customFormat="1" ht="15" customHeight="1" x14ac:dyDescent="0.3">
      <c r="A137" s="92"/>
      <c r="B137" s="95"/>
      <c r="C137" s="95"/>
      <c r="D137" s="98"/>
      <c r="E137" s="26" t="s">
        <v>17</v>
      </c>
      <c r="F137" s="11">
        <f t="shared" si="74"/>
        <v>1000</v>
      </c>
      <c r="G137" s="51"/>
      <c r="H137" s="10">
        <v>0</v>
      </c>
      <c r="I137" s="10">
        <v>0</v>
      </c>
      <c r="J137" s="10">
        <v>0</v>
      </c>
      <c r="K137" s="10">
        <v>0</v>
      </c>
      <c r="L137" s="10">
        <v>1000</v>
      </c>
      <c r="M137" s="50"/>
      <c r="N137" s="143">
        <f t="shared" si="96"/>
        <v>0</v>
      </c>
      <c r="O137" s="144"/>
      <c r="P137" s="145"/>
      <c r="Q137" s="145"/>
      <c r="R137" s="145"/>
      <c r="S137" s="145"/>
      <c r="T137" s="145"/>
      <c r="U137" s="144"/>
      <c r="V137" s="146"/>
      <c r="W137" s="7"/>
    </row>
    <row r="138" spans="1:23" s="8" customFormat="1" ht="15" customHeight="1" x14ac:dyDescent="0.3">
      <c r="A138" s="92"/>
      <c r="B138" s="95"/>
      <c r="C138" s="95"/>
      <c r="D138" s="98"/>
      <c r="E138" s="26" t="s">
        <v>2</v>
      </c>
      <c r="F138" s="11">
        <f t="shared" si="74"/>
        <v>180</v>
      </c>
      <c r="G138" s="51"/>
      <c r="H138" s="10">
        <v>0</v>
      </c>
      <c r="I138" s="10">
        <v>0</v>
      </c>
      <c r="J138" s="10">
        <v>0</v>
      </c>
      <c r="K138" s="10">
        <v>0</v>
      </c>
      <c r="L138" s="10">
        <v>180</v>
      </c>
      <c r="M138" s="50"/>
      <c r="N138" s="143">
        <f t="shared" si="96"/>
        <v>0</v>
      </c>
      <c r="O138" s="144"/>
      <c r="P138" s="145"/>
      <c r="Q138" s="145"/>
      <c r="R138" s="145"/>
      <c r="S138" s="145"/>
      <c r="T138" s="145"/>
      <c r="U138" s="144"/>
      <c r="V138" s="146"/>
      <c r="W138" s="7"/>
    </row>
    <row r="139" spans="1:23" s="8" customFormat="1" ht="15" customHeight="1" x14ac:dyDescent="0.3">
      <c r="A139" s="92"/>
      <c r="B139" s="95"/>
      <c r="C139" s="95"/>
      <c r="D139" s="98"/>
      <c r="E139" s="26" t="s">
        <v>18</v>
      </c>
      <c r="F139" s="11">
        <f t="shared" si="74"/>
        <v>523</v>
      </c>
      <c r="G139" s="51"/>
      <c r="H139" s="10">
        <v>0</v>
      </c>
      <c r="I139" s="10">
        <v>0</v>
      </c>
      <c r="J139" s="10">
        <v>0</v>
      </c>
      <c r="K139" s="10">
        <v>100</v>
      </c>
      <c r="L139" s="10">
        <v>423</v>
      </c>
      <c r="M139" s="50"/>
      <c r="N139" s="143">
        <f t="shared" si="96"/>
        <v>0</v>
      </c>
      <c r="O139" s="144"/>
      <c r="P139" s="145"/>
      <c r="Q139" s="145"/>
      <c r="R139" s="145"/>
      <c r="S139" s="145"/>
      <c r="T139" s="145"/>
      <c r="U139" s="144"/>
      <c r="V139" s="146"/>
      <c r="W139" s="7"/>
    </row>
    <row r="140" spans="1:23" s="8" customFormat="1" ht="15" customHeight="1" x14ac:dyDescent="0.3">
      <c r="A140" s="93"/>
      <c r="B140" s="96"/>
      <c r="C140" s="96"/>
      <c r="D140" s="99"/>
      <c r="E140" s="27" t="s">
        <v>19</v>
      </c>
      <c r="F140" s="11">
        <f t="shared" si="74"/>
        <v>1000</v>
      </c>
      <c r="G140" s="52"/>
      <c r="H140" s="12">
        <v>0</v>
      </c>
      <c r="I140" s="12">
        <v>0</v>
      </c>
      <c r="J140" s="12">
        <v>0</v>
      </c>
      <c r="K140" s="12">
        <v>0</v>
      </c>
      <c r="L140" s="12">
        <v>1000</v>
      </c>
      <c r="M140" s="53"/>
      <c r="N140" s="147">
        <f t="shared" si="98"/>
        <v>0</v>
      </c>
      <c r="O140" s="148"/>
      <c r="P140" s="149"/>
      <c r="Q140" s="149"/>
      <c r="R140" s="149"/>
      <c r="S140" s="149"/>
      <c r="T140" s="149"/>
      <c r="U140" s="148"/>
      <c r="V140" s="150"/>
      <c r="W140" s="7"/>
    </row>
    <row r="141" spans="1:23" s="8" customFormat="1" ht="15" customHeight="1" x14ac:dyDescent="0.3">
      <c r="A141" s="91" t="s">
        <v>83</v>
      </c>
      <c r="B141" s="94" t="s">
        <v>25</v>
      </c>
      <c r="C141" s="94" t="s">
        <v>90</v>
      </c>
      <c r="D141" s="97" t="s">
        <v>87</v>
      </c>
      <c r="E141" s="28" t="s">
        <v>6</v>
      </c>
      <c r="F141" s="11">
        <f t="shared" si="74"/>
        <v>250</v>
      </c>
      <c r="G141" s="43">
        <f t="shared" ref="G141:M141" si="101">SUM(G142:G145)</f>
        <v>0</v>
      </c>
      <c r="H141" s="11">
        <f>SUM(H142:H145)</f>
        <v>22</v>
      </c>
      <c r="I141" s="11">
        <f t="shared" si="101"/>
        <v>57</v>
      </c>
      <c r="J141" s="11">
        <f t="shared" si="101"/>
        <v>57</v>
      </c>
      <c r="K141" s="11">
        <f t="shared" si="101"/>
        <v>57</v>
      </c>
      <c r="L141" s="11">
        <f t="shared" si="101"/>
        <v>57</v>
      </c>
      <c r="M141" s="44">
        <f t="shared" si="101"/>
        <v>0</v>
      </c>
      <c r="N141" s="139">
        <f t="shared" si="96"/>
        <v>133</v>
      </c>
      <c r="O141" s="140">
        <f t="shared" ref="O141:U141" si="102">SUM(O142:O145)</f>
        <v>0</v>
      </c>
      <c r="P141" s="141">
        <f t="shared" si="102"/>
        <v>22</v>
      </c>
      <c r="Q141" s="141">
        <f t="shared" si="102"/>
        <v>58</v>
      </c>
      <c r="R141" s="141">
        <f t="shared" si="102"/>
        <v>53</v>
      </c>
      <c r="S141" s="141">
        <f t="shared" si="102"/>
        <v>0</v>
      </c>
      <c r="T141" s="141">
        <f t="shared" si="102"/>
        <v>0</v>
      </c>
      <c r="U141" s="140">
        <f t="shared" si="102"/>
        <v>0</v>
      </c>
      <c r="V141" s="142"/>
      <c r="W141" s="7"/>
    </row>
    <row r="142" spans="1:23" s="8" customFormat="1" ht="15" customHeight="1" x14ac:dyDescent="0.3">
      <c r="A142" s="92"/>
      <c r="B142" s="95"/>
      <c r="C142" s="95"/>
      <c r="D142" s="98"/>
      <c r="E142" s="26" t="s">
        <v>17</v>
      </c>
      <c r="F142" s="11">
        <f t="shared" si="74"/>
        <v>35</v>
      </c>
      <c r="G142" s="51"/>
      <c r="H142" s="10">
        <v>7</v>
      </c>
      <c r="I142" s="10">
        <v>7</v>
      </c>
      <c r="J142" s="10">
        <v>7</v>
      </c>
      <c r="K142" s="10">
        <v>7</v>
      </c>
      <c r="L142" s="10">
        <v>7</v>
      </c>
      <c r="M142" s="50"/>
      <c r="N142" s="143">
        <f t="shared" si="96"/>
        <v>18</v>
      </c>
      <c r="O142" s="144"/>
      <c r="P142" s="145">
        <v>7</v>
      </c>
      <c r="Q142" s="145">
        <v>4</v>
      </c>
      <c r="R142" s="145">
        <v>7</v>
      </c>
      <c r="S142" s="145"/>
      <c r="T142" s="145"/>
      <c r="U142" s="144"/>
      <c r="V142" s="146"/>
      <c r="W142" s="7"/>
    </row>
    <row r="143" spans="1:23" s="8" customFormat="1" ht="15" customHeight="1" x14ac:dyDescent="0.3">
      <c r="A143" s="92"/>
      <c r="B143" s="95"/>
      <c r="C143" s="95"/>
      <c r="D143" s="98"/>
      <c r="E143" s="26" t="s">
        <v>2</v>
      </c>
      <c r="F143" s="11">
        <f t="shared" si="74"/>
        <v>15</v>
      </c>
      <c r="G143" s="51"/>
      <c r="H143" s="10">
        <v>3</v>
      </c>
      <c r="I143" s="10">
        <v>3</v>
      </c>
      <c r="J143" s="10">
        <v>3</v>
      </c>
      <c r="K143" s="10">
        <v>3</v>
      </c>
      <c r="L143" s="10">
        <v>3</v>
      </c>
      <c r="M143" s="50"/>
      <c r="N143" s="143">
        <f t="shared" si="96"/>
        <v>18</v>
      </c>
      <c r="O143" s="144"/>
      <c r="P143" s="145">
        <v>3</v>
      </c>
      <c r="Q143" s="145">
        <v>7</v>
      </c>
      <c r="R143" s="145">
        <v>8</v>
      </c>
      <c r="S143" s="145"/>
      <c r="T143" s="145"/>
      <c r="U143" s="144"/>
      <c r="V143" s="146"/>
      <c r="W143" s="7"/>
    </row>
    <row r="144" spans="1:23" s="8" customFormat="1" ht="15" customHeight="1" x14ac:dyDescent="0.3">
      <c r="A144" s="92"/>
      <c r="B144" s="95"/>
      <c r="C144" s="95"/>
      <c r="D144" s="98"/>
      <c r="E144" s="26" t="s">
        <v>18</v>
      </c>
      <c r="F144" s="11">
        <f t="shared" si="74"/>
        <v>200</v>
      </c>
      <c r="G144" s="51"/>
      <c r="H144" s="10">
        <v>12</v>
      </c>
      <c r="I144" s="10">
        <v>47</v>
      </c>
      <c r="J144" s="10">
        <v>47</v>
      </c>
      <c r="K144" s="10">
        <v>47</v>
      </c>
      <c r="L144" s="10">
        <v>47</v>
      </c>
      <c r="M144" s="50"/>
      <c r="N144" s="143">
        <f t="shared" si="96"/>
        <v>97</v>
      </c>
      <c r="O144" s="144"/>
      <c r="P144" s="145">
        <v>12</v>
      </c>
      <c r="Q144" s="145">
        <v>47</v>
      </c>
      <c r="R144" s="145">
        <v>38</v>
      </c>
      <c r="S144" s="145"/>
      <c r="T144" s="145"/>
      <c r="U144" s="144"/>
      <c r="V144" s="146"/>
      <c r="W144" s="7"/>
    </row>
    <row r="145" spans="1:23" s="8" customFormat="1" ht="15" customHeight="1" x14ac:dyDescent="0.3">
      <c r="A145" s="93"/>
      <c r="B145" s="96"/>
      <c r="C145" s="96"/>
      <c r="D145" s="99"/>
      <c r="E145" s="27" t="s">
        <v>19</v>
      </c>
      <c r="F145" s="11">
        <f t="shared" si="74"/>
        <v>0</v>
      </c>
      <c r="G145" s="52"/>
      <c r="H145" s="12"/>
      <c r="I145" s="12"/>
      <c r="J145" s="12"/>
      <c r="K145" s="12"/>
      <c r="L145" s="12"/>
      <c r="M145" s="53"/>
      <c r="N145" s="147">
        <f t="shared" si="98"/>
        <v>0</v>
      </c>
      <c r="O145" s="148"/>
      <c r="P145" s="149"/>
      <c r="Q145" s="149"/>
      <c r="R145" s="149"/>
      <c r="S145" s="149"/>
      <c r="T145" s="149"/>
      <c r="U145" s="148"/>
      <c r="V145" s="150"/>
      <c r="W145" s="7"/>
    </row>
    <row r="146" spans="1:23" s="8" customFormat="1" ht="21.75" customHeight="1" x14ac:dyDescent="0.3">
      <c r="A146" s="103" t="s">
        <v>94</v>
      </c>
      <c r="B146" s="94" t="s">
        <v>25</v>
      </c>
      <c r="C146" s="94" t="s">
        <v>84</v>
      </c>
      <c r="D146" s="97" t="s">
        <v>95</v>
      </c>
      <c r="E146" s="28" t="s">
        <v>6</v>
      </c>
      <c r="F146" s="11">
        <f t="shared" si="74"/>
        <v>3600</v>
      </c>
      <c r="G146" s="43">
        <f t="shared" ref="G146:M146" si="103">SUM(G147:G150)</f>
        <v>0</v>
      </c>
      <c r="H146" s="11">
        <f>SUM(H147:H150)</f>
        <v>620</v>
      </c>
      <c r="I146" s="11">
        <v>670</v>
      </c>
      <c r="J146" s="11">
        <v>720</v>
      </c>
      <c r="K146" s="11">
        <v>770</v>
      </c>
      <c r="L146" s="11">
        <v>820</v>
      </c>
      <c r="M146" s="44">
        <f t="shared" si="103"/>
        <v>0</v>
      </c>
      <c r="N146" s="139">
        <f t="shared" ref="N146:N149" si="104">SUM(P146:T146)</f>
        <v>1970</v>
      </c>
      <c r="O146" s="140">
        <f t="shared" ref="O146" si="105">SUM(O147:O150)</f>
        <v>0</v>
      </c>
      <c r="P146" s="141">
        <f>SUM(P148:P150)</f>
        <v>620</v>
      </c>
      <c r="Q146" s="141">
        <f t="shared" ref="Q146:U146" si="106">SUM(Q148:Q150)</f>
        <v>670</v>
      </c>
      <c r="R146" s="141">
        <f t="shared" si="106"/>
        <v>680</v>
      </c>
      <c r="S146" s="141">
        <f t="shared" si="106"/>
        <v>0</v>
      </c>
      <c r="T146" s="141">
        <f t="shared" si="106"/>
        <v>0</v>
      </c>
      <c r="U146" s="141">
        <f t="shared" si="106"/>
        <v>0</v>
      </c>
      <c r="V146" s="142"/>
      <c r="W146" s="7"/>
    </row>
    <row r="147" spans="1:23" s="8" customFormat="1" ht="15" customHeight="1" x14ac:dyDescent="0.3">
      <c r="A147" s="104"/>
      <c r="B147" s="95"/>
      <c r="C147" s="95"/>
      <c r="D147" s="98"/>
      <c r="E147" s="26" t="s">
        <v>17</v>
      </c>
      <c r="F147" s="11">
        <f t="shared" si="74"/>
        <v>0</v>
      </c>
      <c r="G147" s="51"/>
      <c r="H147" s="10"/>
      <c r="I147" s="10"/>
      <c r="J147" s="10"/>
      <c r="K147" s="10"/>
      <c r="L147" s="10"/>
      <c r="M147" s="50"/>
      <c r="N147" s="143">
        <f t="shared" si="104"/>
        <v>0</v>
      </c>
      <c r="O147" s="144"/>
      <c r="P147" s="145"/>
      <c r="Q147" s="145"/>
      <c r="R147" s="145"/>
      <c r="S147" s="145"/>
      <c r="T147" s="145"/>
      <c r="U147" s="144"/>
      <c r="V147" s="146"/>
      <c r="W147" s="7"/>
    </row>
    <row r="148" spans="1:23" s="8" customFormat="1" ht="15" customHeight="1" x14ac:dyDescent="0.3">
      <c r="A148" s="104"/>
      <c r="B148" s="95"/>
      <c r="C148" s="95"/>
      <c r="D148" s="98"/>
      <c r="E148" s="26" t="s">
        <v>2</v>
      </c>
      <c r="F148" s="11">
        <f t="shared" si="74"/>
        <v>0</v>
      </c>
      <c r="G148" s="51"/>
      <c r="H148" s="10"/>
      <c r="I148" s="10"/>
      <c r="J148" s="10"/>
      <c r="K148" s="10"/>
      <c r="L148" s="10"/>
      <c r="M148" s="50"/>
      <c r="N148" s="143">
        <f t="shared" si="104"/>
        <v>0</v>
      </c>
      <c r="O148" s="144"/>
      <c r="P148" s="145"/>
      <c r="Q148" s="145"/>
      <c r="R148" s="145"/>
      <c r="S148" s="145"/>
      <c r="T148" s="145"/>
      <c r="U148" s="144"/>
      <c r="V148" s="146"/>
      <c r="W148" s="7"/>
    </row>
    <row r="149" spans="1:23" s="8" customFormat="1" ht="15" customHeight="1" x14ac:dyDescent="0.3">
      <c r="A149" s="104"/>
      <c r="B149" s="95"/>
      <c r="C149" s="95"/>
      <c r="D149" s="98"/>
      <c r="E149" s="26" t="s">
        <v>18</v>
      </c>
      <c r="F149" s="11">
        <f t="shared" si="74"/>
        <v>2300</v>
      </c>
      <c r="G149" s="51"/>
      <c r="H149" s="10">
        <v>400</v>
      </c>
      <c r="I149" s="10">
        <v>430</v>
      </c>
      <c r="J149" s="10">
        <v>460</v>
      </c>
      <c r="K149" s="10">
        <v>490</v>
      </c>
      <c r="L149" s="10">
        <v>520</v>
      </c>
      <c r="M149" s="50"/>
      <c r="N149" s="143">
        <f t="shared" si="104"/>
        <v>1510</v>
      </c>
      <c r="O149" s="144"/>
      <c r="P149" s="145">
        <v>400</v>
      </c>
      <c r="Q149" s="145">
        <v>430</v>
      </c>
      <c r="R149" s="145">
        <v>680</v>
      </c>
      <c r="S149" s="145"/>
      <c r="T149" s="145"/>
      <c r="U149" s="144"/>
      <c r="V149" s="146"/>
      <c r="W149" s="7"/>
    </row>
    <row r="150" spans="1:23" s="8" customFormat="1" ht="32.25" customHeight="1" x14ac:dyDescent="0.3">
      <c r="A150" s="105"/>
      <c r="B150" s="96"/>
      <c r="C150" s="96"/>
      <c r="D150" s="99"/>
      <c r="E150" s="27" t="s">
        <v>19</v>
      </c>
      <c r="F150" s="11">
        <f t="shared" si="74"/>
        <v>1300</v>
      </c>
      <c r="G150" s="52"/>
      <c r="H150" s="12">
        <v>220</v>
      </c>
      <c r="I150" s="12">
        <v>240</v>
      </c>
      <c r="J150" s="12">
        <v>260</v>
      </c>
      <c r="K150" s="12">
        <v>280</v>
      </c>
      <c r="L150" s="12">
        <v>300</v>
      </c>
      <c r="M150" s="53"/>
      <c r="N150" s="147">
        <f t="shared" ref="N150" si="107">SUM(O150:T150)</f>
        <v>460</v>
      </c>
      <c r="O150" s="148"/>
      <c r="P150" s="149">
        <v>220</v>
      </c>
      <c r="Q150" s="149">
        <v>240</v>
      </c>
      <c r="R150" s="149"/>
      <c r="S150" s="149"/>
      <c r="T150" s="149"/>
      <c r="U150" s="148"/>
      <c r="V150" s="150"/>
      <c r="W150" s="7"/>
    </row>
    <row r="151" spans="1:23" s="8" customFormat="1" ht="12" x14ac:dyDescent="0.3">
      <c r="A151" s="103" t="s">
        <v>94</v>
      </c>
      <c r="B151" s="94" t="s">
        <v>25</v>
      </c>
      <c r="C151" s="94" t="s">
        <v>86</v>
      </c>
      <c r="D151" s="97" t="s">
        <v>96</v>
      </c>
      <c r="E151" s="28" t="s">
        <v>6</v>
      </c>
      <c r="F151" s="11">
        <f t="shared" si="74"/>
        <v>500</v>
      </c>
      <c r="G151" s="43">
        <f t="shared" ref="G151:M151" si="108">SUM(G152:G155)</f>
        <v>0</v>
      </c>
      <c r="H151" s="11">
        <f t="shared" si="108"/>
        <v>20</v>
      </c>
      <c r="I151" s="11">
        <f t="shared" si="108"/>
        <v>50</v>
      </c>
      <c r="J151" s="11">
        <f t="shared" si="108"/>
        <v>60</v>
      </c>
      <c r="K151" s="11">
        <f t="shared" si="108"/>
        <v>300</v>
      </c>
      <c r="L151" s="11">
        <f t="shared" si="108"/>
        <v>70</v>
      </c>
      <c r="M151" s="44">
        <f t="shared" si="108"/>
        <v>0</v>
      </c>
      <c r="N151" s="139">
        <f t="shared" ref="N151:N154" si="109">SUM(P151:T151)</f>
        <v>82</v>
      </c>
      <c r="O151" s="140">
        <f t="shared" ref="O151:U151" si="110">SUM(O152:O155)</f>
        <v>0</v>
      </c>
      <c r="P151" s="141">
        <f t="shared" si="110"/>
        <v>22</v>
      </c>
      <c r="Q151" s="141">
        <f t="shared" si="110"/>
        <v>60</v>
      </c>
      <c r="R151" s="141">
        <f t="shared" si="110"/>
        <v>0</v>
      </c>
      <c r="S151" s="141">
        <f t="shared" si="110"/>
        <v>0</v>
      </c>
      <c r="T151" s="141">
        <f t="shared" si="110"/>
        <v>0</v>
      </c>
      <c r="U151" s="140">
        <f t="shared" si="110"/>
        <v>0</v>
      </c>
      <c r="V151" s="142"/>
      <c r="W151" s="7"/>
    </row>
    <row r="152" spans="1:23" s="8" customFormat="1" ht="15" customHeight="1" x14ac:dyDescent="0.3">
      <c r="A152" s="104"/>
      <c r="B152" s="95"/>
      <c r="C152" s="95"/>
      <c r="D152" s="98"/>
      <c r="E152" s="26" t="s">
        <v>17</v>
      </c>
      <c r="F152" s="11">
        <f t="shared" si="74"/>
        <v>0</v>
      </c>
      <c r="G152" s="51"/>
      <c r="H152" s="10"/>
      <c r="I152" s="10"/>
      <c r="J152" s="10"/>
      <c r="K152" s="10"/>
      <c r="L152" s="10"/>
      <c r="M152" s="50"/>
      <c r="N152" s="143">
        <f t="shared" si="109"/>
        <v>0</v>
      </c>
      <c r="O152" s="144"/>
      <c r="P152" s="145"/>
      <c r="Q152" s="145"/>
      <c r="R152" s="145"/>
      <c r="S152" s="145"/>
      <c r="T152" s="145"/>
      <c r="U152" s="144"/>
      <c r="V152" s="146"/>
      <c r="W152" s="7"/>
    </row>
    <row r="153" spans="1:23" s="8" customFormat="1" ht="15" customHeight="1" x14ac:dyDescent="0.3">
      <c r="A153" s="104"/>
      <c r="B153" s="95"/>
      <c r="C153" s="95"/>
      <c r="D153" s="98"/>
      <c r="E153" s="26" t="s">
        <v>2</v>
      </c>
      <c r="F153" s="11">
        <f t="shared" si="74"/>
        <v>0</v>
      </c>
      <c r="G153" s="51"/>
      <c r="H153" s="10"/>
      <c r="I153" s="10"/>
      <c r="J153" s="10"/>
      <c r="K153" s="10"/>
      <c r="L153" s="10"/>
      <c r="M153" s="50"/>
      <c r="N153" s="143">
        <f t="shared" si="109"/>
        <v>0</v>
      </c>
      <c r="O153" s="144"/>
      <c r="P153" s="145"/>
      <c r="Q153" s="145"/>
      <c r="R153" s="145"/>
      <c r="S153" s="145"/>
      <c r="T153" s="145"/>
      <c r="U153" s="144"/>
      <c r="V153" s="146"/>
      <c r="W153" s="7"/>
    </row>
    <row r="154" spans="1:23" s="8" customFormat="1" ht="15" customHeight="1" x14ac:dyDescent="0.3">
      <c r="A154" s="104"/>
      <c r="B154" s="95"/>
      <c r="C154" s="95"/>
      <c r="D154" s="98"/>
      <c r="E154" s="26" t="s">
        <v>18</v>
      </c>
      <c r="F154" s="11">
        <f t="shared" si="74"/>
        <v>500</v>
      </c>
      <c r="G154" s="51"/>
      <c r="H154" s="10">
        <v>20</v>
      </c>
      <c r="I154" s="10">
        <v>50</v>
      </c>
      <c r="J154" s="10">
        <v>60</v>
      </c>
      <c r="K154" s="10">
        <v>300</v>
      </c>
      <c r="L154" s="10">
        <v>70</v>
      </c>
      <c r="M154" s="50"/>
      <c r="N154" s="143">
        <f t="shared" si="109"/>
        <v>82</v>
      </c>
      <c r="O154" s="144"/>
      <c r="P154" s="145">
        <v>22</v>
      </c>
      <c r="Q154" s="145">
        <v>60</v>
      </c>
      <c r="R154" s="145"/>
      <c r="S154" s="145"/>
      <c r="T154" s="145"/>
      <c r="U154" s="144"/>
      <c r="V154" s="146"/>
      <c r="W154" s="7"/>
    </row>
    <row r="155" spans="1:23" s="8" customFormat="1" ht="33" customHeight="1" x14ac:dyDescent="0.3">
      <c r="A155" s="105"/>
      <c r="B155" s="96"/>
      <c r="C155" s="96"/>
      <c r="D155" s="99"/>
      <c r="E155" s="27" t="s">
        <v>19</v>
      </c>
      <c r="F155" s="11">
        <f t="shared" si="74"/>
        <v>0</v>
      </c>
      <c r="G155" s="52"/>
      <c r="H155" s="12"/>
      <c r="I155" s="12"/>
      <c r="J155" s="12"/>
      <c r="K155" s="12"/>
      <c r="L155" s="12"/>
      <c r="M155" s="53"/>
      <c r="N155" s="147">
        <f t="shared" ref="N155" si="111">SUM(O155:T155)</f>
        <v>0</v>
      </c>
      <c r="O155" s="148"/>
      <c r="P155" s="149"/>
      <c r="Q155" s="149"/>
      <c r="R155" s="149"/>
      <c r="S155" s="149"/>
      <c r="T155" s="149"/>
      <c r="U155" s="148"/>
      <c r="V155" s="150"/>
      <c r="W155" s="7"/>
    </row>
    <row r="156" spans="1:23" s="8" customFormat="1" ht="12" x14ac:dyDescent="0.3">
      <c r="A156" s="103" t="s">
        <v>94</v>
      </c>
      <c r="B156" s="94" t="s">
        <v>25</v>
      </c>
      <c r="C156" s="94" t="s">
        <v>98</v>
      </c>
      <c r="D156" s="97" t="s">
        <v>97</v>
      </c>
      <c r="E156" s="28" t="s">
        <v>6</v>
      </c>
      <c r="F156" s="11">
        <f t="shared" si="74"/>
        <v>1090</v>
      </c>
      <c r="G156" s="43">
        <f t="shared" ref="G156:M156" si="112">SUM(G157:G160)</f>
        <v>0</v>
      </c>
      <c r="H156" s="11">
        <f t="shared" si="112"/>
        <v>60</v>
      </c>
      <c r="I156" s="11">
        <f t="shared" si="112"/>
        <v>200</v>
      </c>
      <c r="J156" s="11">
        <f t="shared" si="112"/>
        <v>250</v>
      </c>
      <c r="K156" s="11">
        <f t="shared" si="112"/>
        <v>280</v>
      </c>
      <c r="L156" s="11">
        <f t="shared" si="112"/>
        <v>300</v>
      </c>
      <c r="M156" s="44">
        <f t="shared" si="112"/>
        <v>0</v>
      </c>
      <c r="N156" s="139">
        <f t="shared" ref="N156:N159" si="113">SUM(P156:T156)</f>
        <v>885</v>
      </c>
      <c r="O156" s="140">
        <f t="shared" ref="O156:U156" si="114">SUM(O157:O160)</f>
        <v>0</v>
      </c>
      <c r="P156" s="141">
        <f t="shared" si="114"/>
        <v>60</v>
      </c>
      <c r="Q156" s="141">
        <f t="shared" si="114"/>
        <v>350</v>
      </c>
      <c r="R156" s="141">
        <f t="shared" si="114"/>
        <v>475</v>
      </c>
      <c r="S156" s="141">
        <f t="shared" si="114"/>
        <v>0</v>
      </c>
      <c r="T156" s="141">
        <f t="shared" si="114"/>
        <v>0</v>
      </c>
      <c r="U156" s="140">
        <f t="shared" si="114"/>
        <v>0</v>
      </c>
      <c r="V156" s="142"/>
      <c r="W156" s="7"/>
    </row>
    <row r="157" spans="1:23" s="8" customFormat="1" ht="15" customHeight="1" x14ac:dyDescent="0.3">
      <c r="A157" s="104"/>
      <c r="B157" s="95"/>
      <c r="C157" s="95"/>
      <c r="D157" s="98"/>
      <c r="E157" s="26" t="s">
        <v>17</v>
      </c>
      <c r="F157" s="11">
        <f t="shared" si="74"/>
        <v>0</v>
      </c>
      <c r="G157" s="51"/>
      <c r="H157" s="10"/>
      <c r="I157" s="10"/>
      <c r="J157" s="10"/>
      <c r="K157" s="10"/>
      <c r="L157" s="10"/>
      <c r="M157" s="50"/>
      <c r="N157" s="143">
        <f t="shared" si="113"/>
        <v>0</v>
      </c>
      <c r="O157" s="144"/>
      <c r="P157" s="145"/>
      <c r="Q157" s="145"/>
      <c r="R157" s="145"/>
      <c r="S157" s="145"/>
      <c r="T157" s="145"/>
      <c r="U157" s="144"/>
      <c r="V157" s="146"/>
      <c r="W157" s="7"/>
    </row>
    <row r="158" spans="1:23" s="8" customFormat="1" ht="15" customHeight="1" x14ac:dyDescent="0.3">
      <c r="A158" s="104"/>
      <c r="B158" s="95"/>
      <c r="C158" s="95"/>
      <c r="D158" s="98"/>
      <c r="E158" s="26" t="s">
        <v>2</v>
      </c>
      <c r="F158" s="11">
        <f t="shared" si="74"/>
        <v>0</v>
      </c>
      <c r="G158" s="51"/>
      <c r="H158" s="10"/>
      <c r="I158" s="10"/>
      <c r="J158" s="10"/>
      <c r="K158" s="10"/>
      <c r="L158" s="10"/>
      <c r="M158" s="50"/>
      <c r="N158" s="143">
        <f t="shared" si="113"/>
        <v>0</v>
      </c>
      <c r="O158" s="144"/>
      <c r="P158" s="145"/>
      <c r="Q158" s="145"/>
      <c r="R158" s="145"/>
      <c r="S158" s="145"/>
      <c r="T158" s="145"/>
      <c r="U158" s="144"/>
      <c r="V158" s="146"/>
      <c r="W158" s="7"/>
    </row>
    <row r="159" spans="1:23" s="8" customFormat="1" ht="15" customHeight="1" x14ac:dyDescent="0.3">
      <c r="A159" s="104"/>
      <c r="B159" s="95"/>
      <c r="C159" s="95"/>
      <c r="D159" s="98"/>
      <c r="E159" s="26" t="s">
        <v>18</v>
      </c>
      <c r="F159" s="11">
        <f t="shared" ref="F159:F185" si="115">SUM(H159:L159)</f>
        <v>1090</v>
      </c>
      <c r="G159" s="51"/>
      <c r="H159" s="10">
        <v>60</v>
      </c>
      <c r="I159" s="10">
        <v>200</v>
      </c>
      <c r="J159" s="10">
        <v>250</v>
      </c>
      <c r="K159" s="10">
        <v>280</v>
      </c>
      <c r="L159" s="10">
        <v>300</v>
      </c>
      <c r="M159" s="50"/>
      <c r="N159" s="143">
        <f t="shared" si="113"/>
        <v>885</v>
      </c>
      <c r="O159" s="144"/>
      <c r="P159" s="145">
        <v>60</v>
      </c>
      <c r="Q159" s="145">
        <v>350</v>
      </c>
      <c r="R159" s="145">
        <v>475</v>
      </c>
      <c r="S159" s="145"/>
      <c r="T159" s="145"/>
      <c r="U159" s="144"/>
      <c r="V159" s="146"/>
      <c r="W159" s="7"/>
    </row>
    <row r="160" spans="1:23" s="8" customFormat="1" ht="15" customHeight="1" x14ac:dyDescent="0.3">
      <c r="A160" s="105"/>
      <c r="B160" s="96"/>
      <c r="C160" s="96"/>
      <c r="D160" s="99"/>
      <c r="E160" s="27" t="s">
        <v>19</v>
      </c>
      <c r="F160" s="11">
        <f t="shared" si="115"/>
        <v>0</v>
      </c>
      <c r="G160" s="52"/>
      <c r="H160" s="12"/>
      <c r="I160" s="12"/>
      <c r="J160" s="12"/>
      <c r="K160" s="12"/>
      <c r="L160" s="12"/>
      <c r="M160" s="53"/>
      <c r="N160" s="147">
        <f t="shared" ref="N160" si="116">SUM(O160:T160)</f>
        <v>0</v>
      </c>
      <c r="O160" s="148"/>
      <c r="P160" s="149"/>
      <c r="Q160" s="149"/>
      <c r="R160" s="149"/>
      <c r="S160" s="149"/>
      <c r="T160" s="149"/>
      <c r="U160" s="148"/>
      <c r="V160" s="150"/>
      <c r="W160" s="7"/>
    </row>
    <row r="161" spans="1:23" s="8" customFormat="1" ht="15" customHeight="1" x14ac:dyDescent="0.3">
      <c r="A161" s="91" t="s">
        <v>185</v>
      </c>
      <c r="B161" s="94" t="s">
        <v>25</v>
      </c>
      <c r="C161" s="94" t="s">
        <v>99</v>
      </c>
      <c r="D161" s="97" t="s">
        <v>175</v>
      </c>
      <c r="E161" s="28" t="s">
        <v>6</v>
      </c>
      <c r="F161" s="11">
        <f t="shared" si="115"/>
        <v>30792</v>
      </c>
      <c r="G161" s="43">
        <f t="shared" ref="G161:M161" si="117">SUM(G162:G165)</f>
        <v>0</v>
      </c>
      <c r="H161" s="11">
        <f>SUM(H162:H165)</f>
        <v>15665</v>
      </c>
      <c r="I161" s="11">
        <f t="shared" si="117"/>
        <v>9427</v>
      </c>
      <c r="J161" s="11">
        <f t="shared" si="117"/>
        <v>3100</v>
      </c>
      <c r="K161" s="11">
        <f t="shared" si="117"/>
        <v>2100</v>
      </c>
      <c r="L161" s="11">
        <f t="shared" si="117"/>
        <v>500</v>
      </c>
      <c r="M161" s="44">
        <f t="shared" si="117"/>
        <v>500</v>
      </c>
      <c r="N161" s="139">
        <f t="shared" ref="N161:N164" si="118">SUM(P161:T161)</f>
        <v>30627</v>
      </c>
      <c r="O161" s="140">
        <f t="shared" ref="O161:U161" si="119">SUM(O162:O165)</f>
        <v>0</v>
      </c>
      <c r="P161" s="141">
        <f t="shared" si="119"/>
        <v>15665</v>
      </c>
      <c r="Q161" s="141">
        <f t="shared" si="119"/>
        <v>11166</v>
      </c>
      <c r="R161" s="141">
        <f t="shared" si="119"/>
        <v>3796</v>
      </c>
      <c r="S161" s="141">
        <f t="shared" si="119"/>
        <v>0</v>
      </c>
      <c r="T161" s="141">
        <f t="shared" si="119"/>
        <v>0</v>
      </c>
      <c r="U161" s="140">
        <f t="shared" si="119"/>
        <v>0</v>
      </c>
      <c r="V161" s="142"/>
      <c r="W161" s="7"/>
    </row>
    <row r="162" spans="1:23" s="8" customFormat="1" ht="15" customHeight="1" x14ac:dyDescent="0.3">
      <c r="A162" s="92"/>
      <c r="B162" s="95"/>
      <c r="C162" s="95"/>
      <c r="D162" s="98"/>
      <c r="E162" s="26" t="s">
        <v>17</v>
      </c>
      <c r="F162" s="11">
        <f t="shared" si="115"/>
        <v>19504</v>
      </c>
      <c r="G162" s="51"/>
      <c r="H162" s="10">
        <v>8915</v>
      </c>
      <c r="I162" s="10">
        <v>6599</v>
      </c>
      <c r="J162" s="10">
        <v>2170</v>
      </c>
      <c r="K162" s="10">
        <v>1470</v>
      </c>
      <c r="L162" s="10">
        <v>350</v>
      </c>
      <c r="M162" s="50">
        <v>350</v>
      </c>
      <c r="N162" s="143">
        <f t="shared" si="118"/>
        <v>17995</v>
      </c>
      <c r="O162" s="144"/>
      <c r="P162" s="145">
        <v>8915</v>
      </c>
      <c r="Q162" s="156">
        <v>7628</v>
      </c>
      <c r="R162" s="156">
        <v>1452</v>
      </c>
      <c r="S162" s="145"/>
      <c r="T162" s="145"/>
      <c r="U162" s="144"/>
      <c r="V162" s="146"/>
      <c r="W162" s="7"/>
    </row>
    <row r="163" spans="1:23" s="8" customFormat="1" ht="15" customHeight="1" x14ac:dyDescent="0.3">
      <c r="A163" s="92"/>
      <c r="B163" s="95"/>
      <c r="C163" s="95"/>
      <c r="D163" s="98"/>
      <c r="E163" s="26" t="s">
        <v>2</v>
      </c>
      <c r="F163" s="11">
        <f t="shared" si="115"/>
        <v>2507</v>
      </c>
      <c r="G163" s="51"/>
      <c r="H163" s="10">
        <v>1146</v>
      </c>
      <c r="I163" s="10">
        <v>848</v>
      </c>
      <c r="J163" s="10">
        <v>279</v>
      </c>
      <c r="K163" s="10">
        <v>189</v>
      </c>
      <c r="L163" s="10">
        <v>45</v>
      </c>
      <c r="M163" s="50">
        <v>45</v>
      </c>
      <c r="N163" s="143">
        <f t="shared" si="118"/>
        <v>2301</v>
      </c>
      <c r="O163" s="144"/>
      <c r="P163" s="145">
        <v>1146</v>
      </c>
      <c r="Q163" s="156">
        <v>969</v>
      </c>
      <c r="R163" s="156">
        <v>186</v>
      </c>
      <c r="S163" s="145"/>
      <c r="T163" s="145"/>
      <c r="U163" s="144"/>
      <c r="V163" s="146"/>
      <c r="W163" s="7"/>
    </row>
    <row r="164" spans="1:23" s="8" customFormat="1" ht="15" customHeight="1" x14ac:dyDescent="0.3">
      <c r="A164" s="92"/>
      <c r="B164" s="95"/>
      <c r="C164" s="95"/>
      <c r="D164" s="98"/>
      <c r="E164" s="26" t="s">
        <v>18</v>
      </c>
      <c r="F164" s="11">
        <f t="shared" si="115"/>
        <v>8781</v>
      </c>
      <c r="G164" s="51"/>
      <c r="H164" s="10">
        <v>5604</v>
      </c>
      <c r="I164" s="10">
        <v>1980</v>
      </c>
      <c r="J164" s="10">
        <v>651</v>
      </c>
      <c r="K164" s="10">
        <v>441</v>
      </c>
      <c r="L164" s="10">
        <v>105</v>
      </c>
      <c r="M164" s="50">
        <v>105</v>
      </c>
      <c r="N164" s="143">
        <f t="shared" si="118"/>
        <v>10331</v>
      </c>
      <c r="O164" s="144"/>
      <c r="P164" s="145">
        <v>5604</v>
      </c>
      <c r="Q164" s="156">
        <v>2569</v>
      </c>
      <c r="R164" s="156">
        <v>2158</v>
      </c>
      <c r="S164" s="145"/>
      <c r="T164" s="145"/>
      <c r="U164" s="144"/>
      <c r="V164" s="146"/>
      <c r="W164" s="7"/>
    </row>
    <row r="165" spans="1:23" s="8" customFormat="1" ht="15" customHeight="1" x14ac:dyDescent="0.3">
      <c r="A165" s="93"/>
      <c r="B165" s="96"/>
      <c r="C165" s="96"/>
      <c r="D165" s="99"/>
      <c r="E165" s="27" t="s">
        <v>19</v>
      </c>
      <c r="F165" s="11">
        <f t="shared" si="115"/>
        <v>0</v>
      </c>
      <c r="G165" s="52"/>
      <c r="H165" s="12"/>
      <c r="I165" s="12"/>
      <c r="J165" s="12"/>
      <c r="K165" s="12"/>
      <c r="L165" s="12"/>
      <c r="M165" s="53"/>
      <c r="N165" s="147">
        <f t="shared" ref="N165" si="120">SUM(O165:T165)</f>
        <v>0</v>
      </c>
      <c r="O165" s="148"/>
      <c r="P165" s="149"/>
      <c r="Q165" s="149"/>
      <c r="R165" s="149"/>
      <c r="S165" s="149"/>
      <c r="T165" s="149"/>
      <c r="U165" s="148"/>
      <c r="V165" s="150"/>
      <c r="W165" s="7"/>
    </row>
    <row r="166" spans="1:23" s="14" customFormat="1" ht="15" customHeight="1" x14ac:dyDescent="0.3">
      <c r="A166" s="91" t="s">
        <v>100</v>
      </c>
      <c r="B166" s="94" t="s">
        <v>25</v>
      </c>
      <c r="C166" s="94" t="s">
        <v>104</v>
      </c>
      <c r="D166" s="97" t="s">
        <v>202</v>
      </c>
      <c r="E166" s="28" t="s">
        <v>6</v>
      </c>
      <c r="F166" s="11">
        <f t="shared" si="115"/>
        <v>13500</v>
      </c>
      <c r="G166" s="43">
        <f t="shared" ref="G166:M166" si="121">SUM(G167:G170)</f>
        <v>0</v>
      </c>
      <c r="H166" s="11">
        <f>SUM(H167:H170)</f>
        <v>2640</v>
      </c>
      <c r="I166" s="11">
        <f t="shared" si="121"/>
        <v>2715</v>
      </c>
      <c r="J166" s="11">
        <f t="shared" si="121"/>
        <v>2715</v>
      </c>
      <c r="K166" s="11">
        <f t="shared" si="121"/>
        <v>2715</v>
      </c>
      <c r="L166" s="11">
        <f t="shared" si="121"/>
        <v>2715</v>
      </c>
      <c r="M166" s="44">
        <f t="shared" si="121"/>
        <v>0</v>
      </c>
      <c r="N166" s="139">
        <f t="shared" ref="N166:N184" si="122">SUM(P166:T166)</f>
        <v>19476</v>
      </c>
      <c r="O166" s="140">
        <f t="shared" ref="O166:U166" si="123">SUM(O167:O170)</f>
        <v>0</v>
      </c>
      <c r="P166" s="141">
        <f t="shared" si="123"/>
        <v>2640</v>
      </c>
      <c r="Q166" s="141">
        <f t="shared" si="123"/>
        <v>6148</v>
      </c>
      <c r="R166" s="141">
        <f t="shared" si="123"/>
        <v>10688</v>
      </c>
      <c r="S166" s="141">
        <f t="shared" si="123"/>
        <v>0</v>
      </c>
      <c r="T166" s="141">
        <f t="shared" si="123"/>
        <v>0</v>
      </c>
      <c r="U166" s="140">
        <f t="shared" si="123"/>
        <v>0</v>
      </c>
      <c r="V166" s="142"/>
      <c r="W166" s="13"/>
    </row>
    <row r="167" spans="1:23" s="14" customFormat="1" ht="15" customHeight="1" x14ac:dyDescent="0.3">
      <c r="A167" s="92"/>
      <c r="B167" s="95"/>
      <c r="C167" s="95"/>
      <c r="D167" s="98"/>
      <c r="E167" s="26" t="s">
        <v>17</v>
      </c>
      <c r="F167" s="11">
        <f t="shared" si="115"/>
        <v>1847</v>
      </c>
      <c r="G167" s="51"/>
      <c r="H167" s="10">
        <v>367</v>
      </c>
      <c r="I167" s="10">
        <v>370</v>
      </c>
      <c r="J167" s="10">
        <v>370</v>
      </c>
      <c r="K167" s="10">
        <v>370</v>
      </c>
      <c r="L167" s="10">
        <v>370</v>
      </c>
      <c r="M167" s="50"/>
      <c r="N167" s="143">
        <f t="shared" si="122"/>
        <v>1355</v>
      </c>
      <c r="O167" s="144"/>
      <c r="P167" s="145">
        <v>367</v>
      </c>
      <c r="Q167" s="145">
        <v>501</v>
      </c>
      <c r="R167" s="145">
        <v>487</v>
      </c>
      <c r="S167" s="145"/>
      <c r="T167" s="145"/>
      <c r="U167" s="144"/>
      <c r="V167" s="146"/>
      <c r="W167" s="13"/>
    </row>
    <row r="168" spans="1:23" s="14" customFormat="1" ht="15" customHeight="1" x14ac:dyDescent="0.3">
      <c r="A168" s="92"/>
      <c r="B168" s="95"/>
      <c r="C168" s="95"/>
      <c r="D168" s="98"/>
      <c r="E168" s="26" t="s">
        <v>2</v>
      </c>
      <c r="F168" s="11">
        <f t="shared" si="115"/>
        <v>819</v>
      </c>
      <c r="G168" s="51"/>
      <c r="H168" s="10">
        <v>159</v>
      </c>
      <c r="I168" s="10">
        <v>165</v>
      </c>
      <c r="J168" s="10">
        <v>165</v>
      </c>
      <c r="K168" s="10">
        <v>165</v>
      </c>
      <c r="L168" s="10">
        <v>165</v>
      </c>
      <c r="M168" s="50"/>
      <c r="N168" s="143">
        <f t="shared" si="122"/>
        <v>1175</v>
      </c>
      <c r="O168" s="144"/>
      <c r="P168" s="145">
        <v>159</v>
      </c>
      <c r="Q168" s="145">
        <v>505</v>
      </c>
      <c r="R168" s="145">
        <v>511</v>
      </c>
      <c r="S168" s="145"/>
      <c r="T168" s="145"/>
      <c r="U168" s="144"/>
      <c r="V168" s="146"/>
      <c r="W168" s="13"/>
    </row>
    <row r="169" spans="1:23" s="14" customFormat="1" ht="15" customHeight="1" x14ac:dyDescent="0.3">
      <c r="A169" s="92"/>
      <c r="B169" s="95"/>
      <c r="C169" s="95"/>
      <c r="D169" s="98"/>
      <c r="E169" s="26" t="s">
        <v>18</v>
      </c>
      <c r="F169" s="11">
        <f t="shared" si="115"/>
        <v>4880</v>
      </c>
      <c r="G169" s="51"/>
      <c r="H169" s="10">
        <v>1000</v>
      </c>
      <c r="I169" s="10">
        <v>970</v>
      </c>
      <c r="J169" s="10">
        <v>970</v>
      </c>
      <c r="K169" s="10">
        <v>970</v>
      </c>
      <c r="L169" s="10">
        <v>970</v>
      </c>
      <c r="M169" s="50"/>
      <c r="N169" s="143">
        <f t="shared" si="122"/>
        <v>10025</v>
      </c>
      <c r="O169" s="144"/>
      <c r="P169" s="145">
        <v>1000</v>
      </c>
      <c r="Q169" s="145">
        <v>2755</v>
      </c>
      <c r="R169" s="145">
        <v>6270</v>
      </c>
      <c r="S169" s="145"/>
      <c r="T169" s="145"/>
      <c r="U169" s="144"/>
      <c r="V169" s="146"/>
      <c r="W169" s="13"/>
    </row>
    <row r="170" spans="1:23" s="14" customFormat="1" ht="15" customHeight="1" x14ac:dyDescent="0.3">
      <c r="A170" s="93"/>
      <c r="B170" s="96"/>
      <c r="C170" s="96"/>
      <c r="D170" s="99"/>
      <c r="E170" s="27" t="s">
        <v>19</v>
      </c>
      <c r="F170" s="11">
        <f t="shared" si="115"/>
        <v>5954</v>
      </c>
      <c r="G170" s="52"/>
      <c r="H170" s="12">
        <v>1114</v>
      </c>
      <c r="I170" s="12">
        <v>1210</v>
      </c>
      <c r="J170" s="12">
        <v>1210</v>
      </c>
      <c r="K170" s="12">
        <v>1210</v>
      </c>
      <c r="L170" s="12">
        <v>1210</v>
      </c>
      <c r="M170" s="53"/>
      <c r="N170" s="147">
        <f t="shared" ref="N170:N185" si="124">SUM(O170:T170)</f>
        <v>6921</v>
      </c>
      <c r="O170" s="148"/>
      <c r="P170" s="149">
        <v>1114</v>
      </c>
      <c r="Q170" s="149">
        <v>2387</v>
      </c>
      <c r="R170" s="149">
        <v>3420</v>
      </c>
      <c r="S170" s="149"/>
      <c r="T170" s="149"/>
      <c r="U170" s="148"/>
      <c r="V170" s="150"/>
      <c r="W170" s="13"/>
    </row>
    <row r="171" spans="1:23" s="14" customFormat="1" ht="15" customHeight="1" x14ac:dyDescent="0.3">
      <c r="A171" s="91" t="s">
        <v>100</v>
      </c>
      <c r="B171" s="94" t="s">
        <v>25</v>
      </c>
      <c r="C171" s="94" t="s">
        <v>105</v>
      </c>
      <c r="D171" s="97" t="s">
        <v>101</v>
      </c>
      <c r="E171" s="28" t="s">
        <v>6</v>
      </c>
      <c r="F171" s="11">
        <f t="shared" si="115"/>
        <v>1823</v>
      </c>
      <c r="G171" s="43">
        <f t="shared" ref="G171:M171" si="125">SUM(G172:G175)</f>
        <v>0</v>
      </c>
      <c r="H171" s="11">
        <f>SUM(H172:H175)</f>
        <v>287</v>
      </c>
      <c r="I171" s="11">
        <f t="shared" si="125"/>
        <v>384</v>
      </c>
      <c r="J171" s="11">
        <f t="shared" si="125"/>
        <v>384</v>
      </c>
      <c r="K171" s="11">
        <f t="shared" si="125"/>
        <v>384</v>
      </c>
      <c r="L171" s="11">
        <f t="shared" si="125"/>
        <v>384</v>
      </c>
      <c r="M171" s="44">
        <f t="shared" si="125"/>
        <v>0</v>
      </c>
      <c r="N171" s="139">
        <f t="shared" si="122"/>
        <v>1264.8</v>
      </c>
      <c r="O171" s="140">
        <f t="shared" ref="O171:U171" si="126">SUM(O172:O175)</f>
        <v>0</v>
      </c>
      <c r="P171" s="141">
        <f t="shared" si="126"/>
        <v>287</v>
      </c>
      <c r="Q171" s="141">
        <f t="shared" si="126"/>
        <v>470.8</v>
      </c>
      <c r="R171" s="141">
        <f t="shared" si="126"/>
        <v>507</v>
      </c>
      <c r="S171" s="141">
        <f t="shared" si="126"/>
        <v>0</v>
      </c>
      <c r="T171" s="141">
        <f t="shared" si="126"/>
        <v>0</v>
      </c>
      <c r="U171" s="140">
        <f t="shared" si="126"/>
        <v>0</v>
      </c>
      <c r="V171" s="142"/>
      <c r="W171" s="13"/>
    </row>
    <row r="172" spans="1:23" s="14" customFormat="1" ht="15" customHeight="1" x14ac:dyDescent="0.3">
      <c r="A172" s="92"/>
      <c r="B172" s="95"/>
      <c r="C172" s="95"/>
      <c r="D172" s="98"/>
      <c r="E172" s="26" t="s">
        <v>17</v>
      </c>
      <c r="F172" s="11">
        <f t="shared" si="115"/>
        <v>325</v>
      </c>
      <c r="G172" s="51"/>
      <c r="H172" s="10">
        <v>25</v>
      </c>
      <c r="I172" s="10">
        <v>75</v>
      </c>
      <c r="J172" s="10">
        <v>75</v>
      </c>
      <c r="K172" s="10">
        <v>75</v>
      </c>
      <c r="L172" s="10">
        <v>75</v>
      </c>
      <c r="M172" s="50"/>
      <c r="N172" s="143">
        <f t="shared" si="122"/>
        <v>175</v>
      </c>
      <c r="O172" s="144"/>
      <c r="P172" s="145">
        <v>25</v>
      </c>
      <c r="Q172" s="145">
        <v>75</v>
      </c>
      <c r="R172" s="145">
        <v>75</v>
      </c>
      <c r="S172" s="145"/>
      <c r="T172" s="145"/>
      <c r="U172" s="144"/>
      <c r="V172" s="146"/>
      <c r="W172" s="13"/>
    </row>
    <row r="173" spans="1:23" s="14" customFormat="1" ht="15" customHeight="1" x14ac:dyDescent="0.3">
      <c r="A173" s="92"/>
      <c r="B173" s="95"/>
      <c r="C173" s="95"/>
      <c r="D173" s="98"/>
      <c r="E173" s="26" t="s">
        <v>2</v>
      </c>
      <c r="F173" s="11">
        <f t="shared" si="115"/>
        <v>97.5</v>
      </c>
      <c r="G173" s="51"/>
      <c r="H173" s="10">
        <v>7.5</v>
      </c>
      <c r="I173" s="10">
        <v>22.5</v>
      </c>
      <c r="J173" s="10">
        <v>22.5</v>
      </c>
      <c r="K173" s="10">
        <v>22.5</v>
      </c>
      <c r="L173" s="10">
        <v>22.5</v>
      </c>
      <c r="M173" s="50"/>
      <c r="N173" s="143">
        <f t="shared" si="122"/>
        <v>53</v>
      </c>
      <c r="O173" s="144"/>
      <c r="P173" s="145">
        <v>7.5</v>
      </c>
      <c r="Q173" s="145">
        <v>22.5</v>
      </c>
      <c r="R173" s="145">
        <v>23</v>
      </c>
      <c r="S173" s="145"/>
      <c r="T173" s="145"/>
      <c r="U173" s="144"/>
      <c r="V173" s="146"/>
      <c r="W173" s="13"/>
    </row>
    <row r="174" spans="1:23" s="14" customFormat="1" ht="15" customHeight="1" x14ac:dyDescent="0.3">
      <c r="A174" s="92"/>
      <c r="B174" s="95"/>
      <c r="C174" s="95"/>
      <c r="D174" s="98"/>
      <c r="E174" s="26" t="s">
        <v>18</v>
      </c>
      <c r="F174" s="11">
        <f t="shared" si="115"/>
        <v>1050.5</v>
      </c>
      <c r="G174" s="51"/>
      <c r="H174" s="10">
        <v>184.5</v>
      </c>
      <c r="I174" s="10">
        <v>216.5</v>
      </c>
      <c r="J174" s="10">
        <v>216.5</v>
      </c>
      <c r="K174" s="10">
        <v>216.5</v>
      </c>
      <c r="L174" s="10">
        <v>216.5</v>
      </c>
      <c r="M174" s="50"/>
      <c r="N174" s="143">
        <f t="shared" si="122"/>
        <v>789.8</v>
      </c>
      <c r="O174" s="144"/>
      <c r="P174" s="145">
        <v>184.5</v>
      </c>
      <c r="Q174" s="145">
        <v>303.3</v>
      </c>
      <c r="R174" s="145">
        <v>302</v>
      </c>
      <c r="S174" s="145"/>
      <c r="T174" s="145"/>
      <c r="U174" s="144"/>
      <c r="V174" s="146"/>
      <c r="W174" s="13"/>
    </row>
    <row r="175" spans="1:23" s="14" customFormat="1" ht="15" customHeight="1" x14ac:dyDescent="0.3">
      <c r="A175" s="93"/>
      <c r="B175" s="96"/>
      <c r="C175" s="96"/>
      <c r="D175" s="99"/>
      <c r="E175" s="27" t="s">
        <v>19</v>
      </c>
      <c r="F175" s="11">
        <f t="shared" si="115"/>
        <v>350</v>
      </c>
      <c r="G175" s="52"/>
      <c r="H175" s="12">
        <v>70</v>
      </c>
      <c r="I175" s="12">
        <v>70</v>
      </c>
      <c r="J175" s="12">
        <v>70</v>
      </c>
      <c r="K175" s="12">
        <v>70</v>
      </c>
      <c r="L175" s="12">
        <v>70</v>
      </c>
      <c r="M175" s="53"/>
      <c r="N175" s="147">
        <f t="shared" si="124"/>
        <v>247</v>
      </c>
      <c r="O175" s="148"/>
      <c r="P175" s="149">
        <v>70</v>
      </c>
      <c r="Q175" s="149">
        <v>70</v>
      </c>
      <c r="R175" s="149">
        <v>107</v>
      </c>
      <c r="S175" s="149"/>
      <c r="T175" s="149"/>
      <c r="U175" s="148"/>
      <c r="V175" s="150"/>
      <c r="W175" s="13"/>
    </row>
    <row r="176" spans="1:23" s="8" customFormat="1" ht="15" customHeight="1" x14ac:dyDescent="0.3">
      <c r="A176" s="91" t="s">
        <v>100</v>
      </c>
      <c r="B176" s="94" t="s">
        <v>25</v>
      </c>
      <c r="C176" s="94" t="s">
        <v>107</v>
      </c>
      <c r="D176" s="97" t="s">
        <v>102</v>
      </c>
      <c r="E176" s="28" t="s">
        <v>6</v>
      </c>
      <c r="F176" s="11">
        <f t="shared" si="115"/>
        <v>2162</v>
      </c>
      <c r="G176" s="43">
        <f t="shared" ref="G176:M176" si="127">SUM(G177:G180)</f>
        <v>0</v>
      </c>
      <c r="H176" s="11">
        <f>SUM(H177:H180)</f>
        <v>402</v>
      </c>
      <c r="I176" s="11">
        <f t="shared" si="127"/>
        <v>440</v>
      </c>
      <c r="J176" s="11">
        <f t="shared" si="127"/>
        <v>440</v>
      </c>
      <c r="K176" s="11">
        <f t="shared" si="127"/>
        <v>440</v>
      </c>
      <c r="L176" s="11">
        <f t="shared" si="127"/>
        <v>440</v>
      </c>
      <c r="M176" s="44">
        <f t="shared" si="127"/>
        <v>0</v>
      </c>
      <c r="N176" s="139">
        <f t="shared" si="122"/>
        <v>680</v>
      </c>
      <c r="O176" s="140">
        <f t="shared" ref="O176:U176" si="128">SUM(O177:O180)</f>
        <v>0</v>
      </c>
      <c r="P176" s="141">
        <f t="shared" si="128"/>
        <v>130</v>
      </c>
      <c r="Q176" s="141">
        <f t="shared" si="128"/>
        <v>150</v>
      </c>
      <c r="R176" s="141">
        <f t="shared" si="128"/>
        <v>400</v>
      </c>
      <c r="S176" s="141">
        <f t="shared" si="128"/>
        <v>0</v>
      </c>
      <c r="T176" s="141">
        <f t="shared" si="128"/>
        <v>0</v>
      </c>
      <c r="U176" s="140">
        <f t="shared" si="128"/>
        <v>0</v>
      </c>
      <c r="V176" s="142"/>
      <c r="W176" s="7"/>
    </row>
    <row r="177" spans="1:23" s="8" customFormat="1" ht="15" customHeight="1" x14ac:dyDescent="0.3">
      <c r="A177" s="92"/>
      <c r="B177" s="95"/>
      <c r="C177" s="95"/>
      <c r="D177" s="98"/>
      <c r="E177" s="26" t="s">
        <v>17</v>
      </c>
      <c r="F177" s="11">
        <f t="shared" si="115"/>
        <v>180</v>
      </c>
      <c r="G177" s="51"/>
      <c r="H177" s="10">
        <v>20</v>
      </c>
      <c r="I177" s="10">
        <v>40</v>
      </c>
      <c r="J177" s="10">
        <v>40</v>
      </c>
      <c r="K177" s="10">
        <v>40</v>
      </c>
      <c r="L177" s="10">
        <v>40</v>
      </c>
      <c r="M177" s="50"/>
      <c r="N177" s="143">
        <f t="shared" si="122"/>
        <v>0</v>
      </c>
      <c r="O177" s="144"/>
      <c r="P177" s="145"/>
      <c r="Q177" s="145"/>
      <c r="R177" s="145"/>
      <c r="S177" s="145"/>
      <c r="T177" s="145"/>
      <c r="U177" s="144"/>
      <c r="V177" s="146"/>
      <c r="W177" s="7"/>
    </row>
    <row r="178" spans="1:23" s="8" customFormat="1" ht="15" customHeight="1" x14ac:dyDescent="0.3">
      <c r="A178" s="92"/>
      <c r="B178" s="95"/>
      <c r="C178" s="95"/>
      <c r="D178" s="98"/>
      <c r="E178" s="26" t="s">
        <v>2</v>
      </c>
      <c r="F178" s="11">
        <f t="shared" si="115"/>
        <v>45</v>
      </c>
      <c r="G178" s="51"/>
      <c r="H178" s="10">
        <v>5</v>
      </c>
      <c r="I178" s="10">
        <v>10</v>
      </c>
      <c r="J178" s="10">
        <v>10</v>
      </c>
      <c r="K178" s="10">
        <v>10</v>
      </c>
      <c r="L178" s="10">
        <v>10</v>
      </c>
      <c r="M178" s="50"/>
      <c r="N178" s="143">
        <f t="shared" si="122"/>
        <v>44</v>
      </c>
      <c r="O178" s="144"/>
      <c r="P178" s="145">
        <v>6</v>
      </c>
      <c r="Q178" s="145">
        <v>12</v>
      </c>
      <c r="R178" s="145">
        <v>26</v>
      </c>
      <c r="S178" s="145"/>
      <c r="T178" s="145"/>
      <c r="U178" s="144"/>
      <c r="V178" s="146"/>
      <c r="W178" s="7"/>
    </row>
    <row r="179" spans="1:23" s="8" customFormat="1" ht="15" customHeight="1" x14ac:dyDescent="0.3">
      <c r="A179" s="92"/>
      <c r="B179" s="95"/>
      <c r="C179" s="95"/>
      <c r="D179" s="98"/>
      <c r="E179" s="26" t="s">
        <v>18</v>
      </c>
      <c r="F179" s="11">
        <f t="shared" si="115"/>
        <v>1046</v>
      </c>
      <c r="G179" s="51"/>
      <c r="H179" s="10">
        <v>206</v>
      </c>
      <c r="I179" s="10">
        <v>210</v>
      </c>
      <c r="J179" s="10">
        <v>210</v>
      </c>
      <c r="K179" s="10">
        <v>210</v>
      </c>
      <c r="L179" s="10">
        <v>210</v>
      </c>
      <c r="M179" s="50"/>
      <c r="N179" s="143">
        <f t="shared" si="122"/>
        <v>310</v>
      </c>
      <c r="O179" s="144"/>
      <c r="P179" s="145">
        <v>64</v>
      </c>
      <c r="Q179" s="145">
        <v>72</v>
      </c>
      <c r="R179" s="145">
        <v>174</v>
      </c>
      <c r="S179" s="145"/>
      <c r="T179" s="145"/>
      <c r="U179" s="144"/>
      <c r="V179" s="146"/>
      <c r="W179" s="7"/>
    </row>
    <row r="180" spans="1:23" s="8" customFormat="1" ht="15" customHeight="1" x14ac:dyDescent="0.3">
      <c r="A180" s="93"/>
      <c r="B180" s="96"/>
      <c r="C180" s="96"/>
      <c r="D180" s="99"/>
      <c r="E180" s="27" t="s">
        <v>19</v>
      </c>
      <c r="F180" s="11">
        <f t="shared" si="115"/>
        <v>891</v>
      </c>
      <c r="G180" s="52"/>
      <c r="H180" s="12">
        <v>171</v>
      </c>
      <c r="I180" s="12">
        <v>180</v>
      </c>
      <c r="J180" s="12">
        <v>180</v>
      </c>
      <c r="K180" s="12">
        <v>180</v>
      </c>
      <c r="L180" s="12">
        <v>180</v>
      </c>
      <c r="M180" s="53"/>
      <c r="N180" s="147">
        <f t="shared" si="124"/>
        <v>326</v>
      </c>
      <c r="O180" s="148"/>
      <c r="P180" s="149">
        <v>60</v>
      </c>
      <c r="Q180" s="149">
        <v>66</v>
      </c>
      <c r="R180" s="149">
        <v>200</v>
      </c>
      <c r="S180" s="149"/>
      <c r="T180" s="149"/>
      <c r="U180" s="148"/>
      <c r="V180" s="150"/>
      <c r="W180" s="7"/>
    </row>
    <row r="181" spans="1:23" s="8" customFormat="1" ht="15" customHeight="1" x14ac:dyDescent="0.3">
      <c r="A181" s="91" t="s">
        <v>100</v>
      </c>
      <c r="B181" s="94" t="s">
        <v>25</v>
      </c>
      <c r="C181" s="94" t="s">
        <v>106</v>
      </c>
      <c r="D181" s="97" t="s">
        <v>103</v>
      </c>
      <c r="E181" s="28" t="s">
        <v>6</v>
      </c>
      <c r="F181" s="11">
        <f t="shared" si="115"/>
        <v>6100</v>
      </c>
      <c r="G181" s="45">
        <f t="shared" ref="G181:M181" si="129">SUM(G182:G185)</f>
        <v>0</v>
      </c>
      <c r="H181" s="46">
        <f>SUM(H182:H185)</f>
        <v>1220</v>
      </c>
      <c r="I181" s="46">
        <f t="shared" si="129"/>
        <v>1220</v>
      </c>
      <c r="J181" s="46">
        <f t="shared" si="129"/>
        <v>1220</v>
      </c>
      <c r="K181" s="46">
        <f t="shared" si="129"/>
        <v>1220</v>
      </c>
      <c r="L181" s="46">
        <f t="shared" si="129"/>
        <v>1220</v>
      </c>
      <c r="M181" s="47">
        <f t="shared" si="129"/>
        <v>0</v>
      </c>
      <c r="N181" s="139">
        <f t="shared" si="122"/>
        <v>7293</v>
      </c>
      <c r="O181" s="153">
        <f t="shared" ref="O181:U181" si="130">SUM(O182:O185)</f>
        <v>0</v>
      </c>
      <c r="P181" s="154">
        <f t="shared" si="130"/>
        <v>1220</v>
      </c>
      <c r="Q181" s="154">
        <f t="shared" si="130"/>
        <v>3587</v>
      </c>
      <c r="R181" s="154">
        <f t="shared" si="130"/>
        <v>2486</v>
      </c>
      <c r="S181" s="154">
        <f t="shared" si="130"/>
        <v>0</v>
      </c>
      <c r="T181" s="154">
        <f t="shared" si="130"/>
        <v>0</v>
      </c>
      <c r="U181" s="153">
        <f t="shared" si="130"/>
        <v>0</v>
      </c>
      <c r="V181" s="142"/>
      <c r="W181" s="7"/>
    </row>
    <row r="182" spans="1:23" s="8" customFormat="1" ht="15" customHeight="1" x14ac:dyDescent="0.3">
      <c r="A182" s="92"/>
      <c r="B182" s="95"/>
      <c r="C182" s="95"/>
      <c r="D182" s="98"/>
      <c r="E182" s="26" t="s">
        <v>17</v>
      </c>
      <c r="F182" s="11">
        <f t="shared" si="115"/>
        <v>950</v>
      </c>
      <c r="G182" s="51"/>
      <c r="H182" s="10">
        <v>190</v>
      </c>
      <c r="I182" s="10">
        <v>190</v>
      </c>
      <c r="J182" s="10">
        <v>190</v>
      </c>
      <c r="K182" s="10">
        <v>190</v>
      </c>
      <c r="L182" s="10">
        <v>190</v>
      </c>
      <c r="M182" s="50"/>
      <c r="N182" s="143">
        <f t="shared" si="122"/>
        <v>956</v>
      </c>
      <c r="O182" s="144"/>
      <c r="P182" s="145">
        <v>190</v>
      </c>
      <c r="Q182" s="145">
        <v>469</v>
      </c>
      <c r="R182" s="145">
        <v>297</v>
      </c>
      <c r="S182" s="145"/>
      <c r="T182" s="145"/>
      <c r="U182" s="144"/>
      <c r="V182" s="146"/>
      <c r="W182" s="7"/>
    </row>
    <row r="183" spans="1:23" s="8" customFormat="1" ht="15" customHeight="1" x14ac:dyDescent="0.3">
      <c r="A183" s="92"/>
      <c r="B183" s="95"/>
      <c r="C183" s="95"/>
      <c r="D183" s="98"/>
      <c r="E183" s="26" t="s">
        <v>2</v>
      </c>
      <c r="F183" s="11">
        <f t="shared" si="115"/>
        <v>650</v>
      </c>
      <c r="G183" s="51"/>
      <c r="H183" s="10">
        <v>130</v>
      </c>
      <c r="I183" s="10">
        <v>130</v>
      </c>
      <c r="J183" s="10">
        <v>130</v>
      </c>
      <c r="K183" s="10">
        <v>130</v>
      </c>
      <c r="L183" s="10">
        <v>130</v>
      </c>
      <c r="M183" s="50"/>
      <c r="N183" s="143">
        <f t="shared" si="122"/>
        <v>780</v>
      </c>
      <c r="O183" s="144"/>
      <c r="P183" s="145">
        <v>130</v>
      </c>
      <c r="Q183" s="145">
        <v>413</v>
      </c>
      <c r="R183" s="145">
        <v>237</v>
      </c>
      <c r="S183" s="145"/>
      <c r="T183" s="145"/>
      <c r="U183" s="144"/>
      <c r="V183" s="146"/>
      <c r="W183" s="7"/>
    </row>
    <row r="184" spans="1:23" s="8" customFormat="1" ht="15" customHeight="1" x14ac:dyDescent="0.3">
      <c r="A184" s="92"/>
      <c r="B184" s="95"/>
      <c r="C184" s="95"/>
      <c r="D184" s="98"/>
      <c r="E184" s="26" t="s">
        <v>18</v>
      </c>
      <c r="F184" s="11">
        <f t="shared" si="115"/>
        <v>1550</v>
      </c>
      <c r="G184" s="51"/>
      <c r="H184" s="10">
        <v>310</v>
      </c>
      <c r="I184" s="10">
        <v>310</v>
      </c>
      <c r="J184" s="10">
        <v>310</v>
      </c>
      <c r="K184" s="10">
        <v>310</v>
      </c>
      <c r="L184" s="10">
        <v>310</v>
      </c>
      <c r="M184" s="50"/>
      <c r="N184" s="143">
        <f t="shared" si="122"/>
        <v>2042</v>
      </c>
      <c r="O184" s="144"/>
      <c r="P184" s="145">
        <v>310</v>
      </c>
      <c r="Q184" s="145">
        <v>963</v>
      </c>
      <c r="R184" s="145">
        <v>769</v>
      </c>
      <c r="S184" s="145"/>
      <c r="T184" s="145"/>
      <c r="U184" s="144"/>
      <c r="V184" s="146"/>
      <c r="W184" s="7"/>
    </row>
    <row r="185" spans="1:23" s="8" customFormat="1" ht="15" customHeight="1" x14ac:dyDescent="0.3">
      <c r="A185" s="93"/>
      <c r="B185" s="96"/>
      <c r="C185" s="96"/>
      <c r="D185" s="99"/>
      <c r="E185" s="27" t="s">
        <v>19</v>
      </c>
      <c r="F185" s="11">
        <f t="shared" si="115"/>
        <v>2950</v>
      </c>
      <c r="G185" s="52"/>
      <c r="H185" s="12">
        <v>590</v>
      </c>
      <c r="I185" s="12">
        <v>590</v>
      </c>
      <c r="J185" s="12">
        <v>590</v>
      </c>
      <c r="K185" s="12">
        <v>590</v>
      </c>
      <c r="L185" s="12">
        <v>590</v>
      </c>
      <c r="M185" s="53"/>
      <c r="N185" s="147">
        <f t="shared" si="124"/>
        <v>3515</v>
      </c>
      <c r="O185" s="148"/>
      <c r="P185" s="149">
        <v>590</v>
      </c>
      <c r="Q185" s="149">
        <v>1742</v>
      </c>
      <c r="R185" s="149">
        <v>1183</v>
      </c>
      <c r="S185" s="149"/>
      <c r="T185" s="149"/>
      <c r="U185" s="148"/>
      <c r="V185" s="150"/>
      <c r="W185" s="7"/>
    </row>
    <row r="186" spans="1:23" s="6" customFormat="1" ht="12.75" customHeight="1" x14ac:dyDescent="0.3">
      <c r="A186" s="15"/>
      <c r="B186" s="16" t="s">
        <v>159</v>
      </c>
      <c r="C186" s="17" t="s">
        <v>160</v>
      </c>
      <c r="D186" s="22" t="s">
        <v>158</v>
      </c>
      <c r="E186" s="25"/>
      <c r="F186" s="171">
        <f>F187+F192+F197+F202+F207+F212+F217+F222+F227+F232+F237+F242+F247</f>
        <v>56447</v>
      </c>
      <c r="G186" s="171"/>
      <c r="H186" s="171">
        <f>H187+H192+H197+H202+H207+H212+H217+H222+H227+H232+H237+H242+H247</f>
        <v>6585</v>
      </c>
      <c r="I186" s="171">
        <f t="shared" ref="I186:L186" si="131">I187+I192+I197+I202+I207+I212+I217+I222+I227+I232+I237+I242+I247</f>
        <v>5617</v>
      </c>
      <c r="J186" s="171">
        <f t="shared" si="131"/>
        <v>16815</v>
      </c>
      <c r="K186" s="171">
        <f t="shared" si="131"/>
        <v>14440</v>
      </c>
      <c r="L186" s="171">
        <f t="shared" si="131"/>
        <v>12990</v>
      </c>
      <c r="M186" s="72"/>
      <c r="N186" s="169">
        <f>N187+N192+N197+N202+N207+N212+N217+N222+N227+N232+N237+N242+N247</f>
        <v>18427</v>
      </c>
      <c r="O186" s="170"/>
      <c r="P186" s="170">
        <f>P187+P192+P197+P202+P207+P212+P217+P222+P227+P232+P237+P242+P247</f>
        <v>9055</v>
      </c>
      <c r="Q186" s="170">
        <f t="shared" ref="Q186:T186" si="132">Q187+Q192+Q197+Q202+Q207+Q212+Q217+Q222+Q227+Q232+Q237+Q242+Q247</f>
        <v>5415</v>
      </c>
      <c r="R186" s="170">
        <f t="shared" si="132"/>
        <v>3777</v>
      </c>
      <c r="S186" s="170">
        <f t="shared" si="132"/>
        <v>0</v>
      </c>
      <c r="T186" s="170">
        <f t="shared" si="132"/>
        <v>0</v>
      </c>
      <c r="U186" s="151"/>
      <c r="V186" s="152"/>
      <c r="W186" s="5"/>
    </row>
    <row r="187" spans="1:23" s="8" customFormat="1" ht="12" x14ac:dyDescent="0.3">
      <c r="A187" s="91" t="s">
        <v>108</v>
      </c>
      <c r="B187" s="94" t="s">
        <v>109</v>
      </c>
      <c r="C187" s="94" t="s">
        <v>110</v>
      </c>
      <c r="D187" s="97" t="s">
        <v>120</v>
      </c>
      <c r="E187" s="28" t="s">
        <v>6</v>
      </c>
      <c r="F187" s="11">
        <f t="shared" ref="F187:F240" si="133">SUM(H187:L187)</f>
        <v>325</v>
      </c>
      <c r="G187" s="43">
        <f t="shared" ref="G187:M187" si="134">SUM(G188:G191)</f>
        <v>0</v>
      </c>
      <c r="H187" s="11">
        <f t="shared" si="134"/>
        <v>5</v>
      </c>
      <c r="I187" s="11">
        <f t="shared" si="134"/>
        <v>110</v>
      </c>
      <c r="J187" s="11">
        <f t="shared" si="134"/>
        <v>110</v>
      </c>
      <c r="K187" s="11">
        <f t="shared" si="134"/>
        <v>50</v>
      </c>
      <c r="L187" s="11">
        <f t="shared" si="134"/>
        <v>50</v>
      </c>
      <c r="M187" s="44">
        <f t="shared" si="134"/>
        <v>0</v>
      </c>
      <c r="N187" s="139">
        <f t="shared" ref="N187:N205" si="135">SUM(P187:T187)</f>
        <v>450</v>
      </c>
      <c r="O187" s="140">
        <f t="shared" ref="O187:U187" si="136">SUM(O188:O191)</f>
        <v>0</v>
      </c>
      <c r="P187" s="141">
        <f t="shared" si="136"/>
        <v>5</v>
      </c>
      <c r="Q187" s="141">
        <f t="shared" si="136"/>
        <v>310</v>
      </c>
      <c r="R187" s="141">
        <f t="shared" si="136"/>
        <v>135</v>
      </c>
      <c r="S187" s="141">
        <f t="shared" si="136"/>
        <v>0</v>
      </c>
      <c r="T187" s="141">
        <f t="shared" si="136"/>
        <v>0</v>
      </c>
      <c r="U187" s="140">
        <f t="shared" si="136"/>
        <v>0</v>
      </c>
      <c r="V187" s="142"/>
      <c r="W187" s="7"/>
    </row>
    <row r="188" spans="1:23" s="8" customFormat="1" ht="15" customHeight="1" x14ac:dyDescent="0.3">
      <c r="A188" s="92"/>
      <c r="B188" s="95"/>
      <c r="C188" s="95"/>
      <c r="D188" s="98"/>
      <c r="E188" s="26" t="s">
        <v>17</v>
      </c>
      <c r="F188" s="11">
        <f t="shared" si="133"/>
        <v>0</v>
      </c>
      <c r="G188" s="51"/>
      <c r="H188" s="10"/>
      <c r="I188" s="10"/>
      <c r="J188" s="10"/>
      <c r="K188" s="10"/>
      <c r="L188" s="10"/>
      <c r="M188" s="50"/>
      <c r="N188" s="143">
        <f t="shared" si="135"/>
        <v>0</v>
      </c>
      <c r="O188" s="144"/>
      <c r="P188" s="145"/>
      <c r="Q188" s="145"/>
      <c r="R188" s="145"/>
      <c r="S188" s="145"/>
      <c r="T188" s="145"/>
      <c r="U188" s="144"/>
      <c r="V188" s="146"/>
      <c r="W188" s="7"/>
    </row>
    <row r="189" spans="1:23" s="8" customFormat="1" ht="15" customHeight="1" x14ac:dyDescent="0.3">
      <c r="A189" s="92"/>
      <c r="B189" s="95"/>
      <c r="C189" s="95"/>
      <c r="D189" s="98"/>
      <c r="E189" s="26" t="s">
        <v>2</v>
      </c>
      <c r="F189" s="11">
        <f t="shared" si="133"/>
        <v>0</v>
      </c>
      <c r="G189" s="51"/>
      <c r="H189" s="10"/>
      <c r="I189" s="10"/>
      <c r="J189" s="10"/>
      <c r="K189" s="10"/>
      <c r="L189" s="10"/>
      <c r="M189" s="50"/>
      <c r="N189" s="143">
        <f t="shared" si="135"/>
        <v>0</v>
      </c>
      <c r="O189" s="144"/>
      <c r="P189" s="145"/>
      <c r="Q189" s="145"/>
      <c r="R189" s="145"/>
      <c r="S189" s="145"/>
      <c r="T189" s="145"/>
      <c r="U189" s="144"/>
      <c r="V189" s="146"/>
      <c r="W189" s="7"/>
    </row>
    <row r="190" spans="1:23" s="8" customFormat="1" ht="15" customHeight="1" x14ac:dyDescent="0.3">
      <c r="A190" s="92"/>
      <c r="B190" s="95"/>
      <c r="C190" s="95"/>
      <c r="D190" s="98"/>
      <c r="E190" s="26" t="s">
        <v>18</v>
      </c>
      <c r="F190" s="11">
        <f t="shared" si="133"/>
        <v>325</v>
      </c>
      <c r="G190" s="51"/>
      <c r="H190" s="10">
        <v>5</v>
      </c>
      <c r="I190" s="10">
        <v>110</v>
      </c>
      <c r="J190" s="10">
        <v>110</v>
      </c>
      <c r="K190" s="10">
        <v>50</v>
      </c>
      <c r="L190" s="10">
        <v>50</v>
      </c>
      <c r="M190" s="50"/>
      <c r="N190" s="143">
        <f t="shared" si="135"/>
        <v>450</v>
      </c>
      <c r="O190" s="144"/>
      <c r="P190" s="145">
        <v>5</v>
      </c>
      <c r="Q190" s="145">
        <v>310</v>
      </c>
      <c r="R190" s="145">
        <v>135</v>
      </c>
      <c r="S190" s="145"/>
      <c r="T190" s="145"/>
      <c r="U190" s="144"/>
      <c r="V190" s="158"/>
      <c r="W190" s="7"/>
    </row>
    <row r="191" spans="1:23" s="8" customFormat="1" ht="15" customHeight="1" x14ac:dyDescent="0.3">
      <c r="A191" s="93"/>
      <c r="B191" s="96"/>
      <c r="C191" s="96"/>
      <c r="D191" s="99"/>
      <c r="E191" s="27" t="s">
        <v>19</v>
      </c>
      <c r="F191" s="11">
        <f t="shared" si="133"/>
        <v>0</v>
      </c>
      <c r="G191" s="52"/>
      <c r="H191" s="12"/>
      <c r="I191" s="12"/>
      <c r="J191" s="12"/>
      <c r="K191" s="12"/>
      <c r="L191" s="12"/>
      <c r="M191" s="53"/>
      <c r="N191" s="147">
        <f t="shared" ref="N191:N206" si="137">SUM(O191:T191)</f>
        <v>0</v>
      </c>
      <c r="O191" s="148"/>
      <c r="P191" s="149"/>
      <c r="Q191" s="149"/>
      <c r="R191" s="149"/>
      <c r="S191" s="149"/>
      <c r="T191" s="149"/>
      <c r="U191" s="148"/>
      <c r="V191" s="150"/>
      <c r="W191" s="7"/>
    </row>
    <row r="192" spans="1:23" ht="15" customHeight="1" x14ac:dyDescent="0.3">
      <c r="A192" s="91" t="s">
        <v>108</v>
      </c>
      <c r="B192" s="94" t="s">
        <v>109</v>
      </c>
      <c r="C192" s="94" t="s">
        <v>111</v>
      </c>
      <c r="D192" s="100" t="s">
        <v>122</v>
      </c>
      <c r="E192" s="28" t="s">
        <v>6</v>
      </c>
      <c r="F192" s="11">
        <f t="shared" si="133"/>
        <v>642</v>
      </c>
      <c r="G192" s="43">
        <f t="shared" ref="G192:M192" si="138">SUM(G193:G196)</f>
        <v>0</v>
      </c>
      <c r="H192" s="11">
        <f t="shared" si="138"/>
        <v>0</v>
      </c>
      <c r="I192" s="11">
        <f t="shared" si="138"/>
        <v>242</v>
      </c>
      <c r="J192" s="11">
        <f>SUM(J193:J196)</f>
        <v>400</v>
      </c>
      <c r="K192" s="11">
        <f t="shared" si="138"/>
        <v>0</v>
      </c>
      <c r="L192" s="11">
        <f t="shared" si="138"/>
        <v>0</v>
      </c>
      <c r="M192" s="44">
        <f t="shared" si="138"/>
        <v>0</v>
      </c>
      <c r="N192" s="139">
        <f t="shared" ref="N192:N195" si="139">SUM(P192:T192)</f>
        <v>617</v>
      </c>
      <c r="O192" s="140">
        <f t="shared" ref="O192:U192" si="140">SUM(O193:O196)</f>
        <v>0</v>
      </c>
      <c r="P192" s="141">
        <f t="shared" si="140"/>
        <v>0</v>
      </c>
      <c r="Q192" s="141">
        <f t="shared" si="140"/>
        <v>242</v>
      </c>
      <c r="R192" s="141">
        <f t="shared" si="140"/>
        <v>375</v>
      </c>
      <c r="S192" s="141">
        <f t="shared" si="140"/>
        <v>0</v>
      </c>
      <c r="T192" s="141">
        <f t="shared" si="140"/>
        <v>0</v>
      </c>
      <c r="U192" s="140">
        <f t="shared" si="140"/>
        <v>0</v>
      </c>
      <c r="V192" s="142"/>
      <c r="W192" s="42"/>
    </row>
    <row r="193" spans="1:23" ht="15" customHeight="1" x14ac:dyDescent="0.3">
      <c r="A193" s="92"/>
      <c r="B193" s="95"/>
      <c r="C193" s="95"/>
      <c r="D193" s="101"/>
      <c r="E193" s="26" t="s">
        <v>17</v>
      </c>
      <c r="F193" s="11">
        <f t="shared" si="133"/>
        <v>0</v>
      </c>
      <c r="G193" s="51"/>
      <c r="H193" s="10"/>
      <c r="I193" s="10"/>
      <c r="J193" s="10"/>
      <c r="K193" s="10"/>
      <c r="L193" s="10"/>
      <c r="M193" s="50"/>
      <c r="N193" s="143">
        <f t="shared" si="139"/>
        <v>0</v>
      </c>
      <c r="O193" s="144"/>
      <c r="P193" s="145"/>
      <c r="Q193" s="145"/>
      <c r="R193" s="145"/>
      <c r="S193" s="145"/>
      <c r="T193" s="145"/>
      <c r="U193" s="144"/>
      <c r="V193" s="146"/>
      <c r="W193" s="42"/>
    </row>
    <row r="194" spans="1:23" ht="15" customHeight="1" x14ac:dyDescent="0.3">
      <c r="A194" s="92"/>
      <c r="B194" s="95"/>
      <c r="C194" s="95"/>
      <c r="D194" s="101"/>
      <c r="E194" s="26" t="s">
        <v>2</v>
      </c>
      <c r="F194" s="11">
        <f t="shared" si="133"/>
        <v>0</v>
      </c>
      <c r="G194" s="51"/>
      <c r="H194" s="10"/>
      <c r="I194" s="10"/>
      <c r="J194" s="10"/>
      <c r="K194" s="10"/>
      <c r="L194" s="10"/>
      <c r="M194" s="50"/>
      <c r="N194" s="143">
        <f t="shared" si="139"/>
        <v>0</v>
      </c>
      <c r="O194" s="144"/>
      <c r="P194" s="145"/>
      <c r="Q194" s="145"/>
      <c r="R194" s="145"/>
      <c r="S194" s="145"/>
      <c r="T194" s="145"/>
      <c r="U194" s="144"/>
      <c r="V194" s="146"/>
      <c r="W194" s="42"/>
    </row>
    <row r="195" spans="1:23" ht="15" customHeight="1" x14ac:dyDescent="0.3">
      <c r="A195" s="92"/>
      <c r="B195" s="95"/>
      <c r="C195" s="95"/>
      <c r="D195" s="101"/>
      <c r="E195" s="26" t="s">
        <v>18</v>
      </c>
      <c r="F195" s="11">
        <f t="shared" si="133"/>
        <v>642</v>
      </c>
      <c r="G195" s="51"/>
      <c r="H195" s="10"/>
      <c r="I195" s="10">
        <v>242</v>
      </c>
      <c r="J195" s="10">
        <v>400</v>
      </c>
      <c r="K195" s="10"/>
      <c r="L195" s="10"/>
      <c r="M195" s="50"/>
      <c r="N195" s="143">
        <f t="shared" si="139"/>
        <v>617</v>
      </c>
      <c r="O195" s="144"/>
      <c r="P195" s="145"/>
      <c r="Q195" s="145">
        <v>242</v>
      </c>
      <c r="R195" s="145">
        <v>375</v>
      </c>
      <c r="S195" s="145"/>
      <c r="T195" s="145"/>
      <c r="U195" s="144"/>
      <c r="V195" s="146"/>
      <c r="W195" s="42"/>
    </row>
    <row r="196" spans="1:23" ht="15" customHeight="1" x14ac:dyDescent="0.3">
      <c r="A196" s="93"/>
      <c r="B196" s="96"/>
      <c r="C196" s="96"/>
      <c r="D196" s="102"/>
      <c r="E196" s="27" t="s">
        <v>19</v>
      </c>
      <c r="F196" s="11">
        <f t="shared" si="133"/>
        <v>0</v>
      </c>
      <c r="G196" s="52"/>
      <c r="H196" s="12"/>
      <c r="I196" s="12"/>
      <c r="J196" s="12"/>
      <c r="K196" s="12"/>
      <c r="L196" s="12"/>
      <c r="M196" s="53"/>
      <c r="N196" s="147">
        <f t="shared" ref="N196" si="141">SUM(O196:T196)</f>
        <v>0</v>
      </c>
      <c r="O196" s="148"/>
      <c r="P196" s="149"/>
      <c r="Q196" s="149"/>
      <c r="R196" s="149"/>
      <c r="S196" s="149"/>
      <c r="T196" s="149"/>
      <c r="U196" s="148"/>
      <c r="V196" s="150"/>
      <c r="W196" s="42"/>
    </row>
    <row r="197" spans="1:23" ht="15" customHeight="1" x14ac:dyDescent="0.3">
      <c r="A197" s="91" t="s">
        <v>108</v>
      </c>
      <c r="B197" s="94" t="s">
        <v>109</v>
      </c>
      <c r="C197" s="94" t="s">
        <v>113</v>
      </c>
      <c r="D197" s="97" t="s">
        <v>200</v>
      </c>
      <c r="E197" s="28" t="s">
        <v>6</v>
      </c>
      <c r="F197" s="11">
        <f t="shared" si="133"/>
        <v>3800</v>
      </c>
      <c r="G197" s="45">
        <f t="shared" ref="G197:M197" si="142">SUM(G198:G201)</f>
        <v>0</v>
      </c>
      <c r="H197" s="46">
        <v>0</v>
      </c>
      <c r="I197" s="46">
        <f>SUM(I198:I201)</f>
        <v>100</v>
      </c>
      <c r="J197" s="46">
        <f t="shared" ref="J197:L197" si="143">SUM(J198:J201)</f>
        <v>2100</v>
      </c>
      <c r="K197" s="46">
        <f t="shared" si="143"/>
        <v>1500</v>
      </c>
      <c r="L197" s="46">
        <f t="shared" si="143"/>
        <v>100</v>
      </c>
      <c r="M197" s="47">
        <f t="shared" si="142"/>
        <v>0</v>
      </c>
      <c r="N197" s="139">
        <f t="shared" si="135"/>
        <v>100</v>
      </c>
      <c r="O197" s="153">
        <f t="shared" ref="O197:U197" si="144">SUM(O198:O201)</f>
        <v>0</v>
      </c>
      <c r="P197" s="154">
        <v>0</v>
      </c>
      <c r="Q197" s="154">
        <v>100</v>
      </c>
      <c r="R197" s="154">
        <v>0</v>
      </c>
      <c r="S197" s="154">
        <v>0</v>
      </c>
      <c r="T197" s="154">
        <v>0</v>
      </c>
      <c r="U197" s="153">
        <f t="shared" si="144"/>
        <v>0</v>
      </c>
      <c r="V197" s="142"/>
      <c r="W197" s="42"/>
    </row>
    <row r="198" spans="1:23" ht="15" customHeight="1" x14ac:dyDescent="0.3">
      <c r="A198" s="92"/>
      <c r="B198" s="95"/>
      <c r="C198" s="95"/>
      <c r="D198" s="98"/>
      <c r="E198" s="26" t="s">
        <v>17</v>
      </c>
      <c r="F198" s="11">
        <f t="shared" si="133"/>
        <v>0</v>
      </c>
      <c r="G198" s="51"/>
      <c r="H198" s="10"/>
      <c r="I198" s="10"/>
      <c r="J198" s="10"/>
      <c r="K198" s="10"/>
      <c r="L198" s="10"/>
      <c r="M198" s="50"/>
      <c r="N198" s="143">
        <f t="shared" si="135"/>
        <v>0</v>
      </c>
      <c r="O198" s="144"/>
      <c r="P198" s="145"/>
      <c r="Q198" s="145"/>
      <c r="R198" s="145"/>
      <c r="S198" s="145"/>
      <c r="T198" s="145"/>
      <c r="U198" s="144"/>
      <c r="V198" s="146"/>
      <c r="W198" s="42"/>
    </row>
    <row r="199" spans="1:23" ht="15" customHeight="1" x14ac:dyDescent="0.3">
      <c r="A199" s="92"/>
      <c r="B199" s="95"/>
      <c r="C199" s="95"/>
      <c r="D199" s="98"/>
      <c r="E199" s="26" t="s">
        <v>2</v>
      </c>
      <c r="F199" s="11">
        <f t="shared" si="133"/>
        <v>0</v>
      </c>
      <c r="G199" s="51"/>
      <c r="H199" s="10"/>
      <c r="I199" s="10"/>
      <c r="J199" s="10"/>
      <c r="K199" s="10"/>
      <c r="L199" s="10"/>
      <c r="M199" s="50"/>
      <c r="N199" s="143">
        <f t="shared" si="135"/>
        <v>0</v>
      </c>
      <c r="O199" s="144"/>
      <c r="P199" s="145"/>
      <c r="Q199" s="145"/>
      <c r="R199" s="145"/>
      <c r="S199" s="145"/>
      <c r="T199" s="145"/>
      <c r="U199" s="144"/>
      <c r="V199" s="146"/>
      <c r="W199" s="42"/>
    </row>
    <row r="200" spans="1:23" ht="15" customHeight="1" x14ac:dyDescent="0.3">
      <c r="A200" s="92"/>
      <c r="B200" s="95"/>
      <c r="C200" s="95"/>
      <c r="D200" s="98"/>
      <c r="E200" s="26" t="s">
        <v>18</v>
      </c>
      <c r="F200" s="11">
        <f t="shared" si="133"/>
        <v>3800</v>
      </c>
      <c r="G200" s="51"/>
      <c r="H200" s="10"/>
      <c r="I200" s="10">
        <v>100</v>
      </c>
      <c r="J200" s="10">
        <v>2100</v>
      </c>
      <c r="K200" s="10">
        <v>1500</v>
      </c>
      <c r="L200" s="10">
        <v>100</v>
      </c>
      <c r="M200" s="50"/>
      <c r="N200" s="143">
        <f t="shared" si="135"/>
        <v>100</v>
      </c>
      <c r="O200" s="144"/>
      <c r="P200" s="145"/>
      <c r="Q200" s="145">
        <v>100</v>
      </c>
      <c r="R200" s="145"/>
      <c r="S200" s="145"/>
      <c r="T200" s="145"/>
      <c r="U200" s="144"/>
      <c r="V200" s="146"/>
      <c r="W200" s="42"/>
    </row>
    <row r="201" spans="1:23" ht="15" customHeight="1" x14ac:dyDescent="0.3">
      <c r="A201" s="93"/>
      <c r="B201" s="96"/>
      <c r="C201" s="96"/>
      <c r="D201" s="99"/>
      <c r="E201" s="27" t="s">
        <v>19</v>
      </c>
      <c r="F201" s="11">
        <f t="shared" si="133"/>
        <v>0</v>
      </c>
      <c r="G201" s="52"/>
      <c r="H201" s="12"/>
      <c r="I201" s="12"/>
      <c r="J201" s="12"/>
      <c r="K201" s="12"/>
      <c r="L201" s="12"/>
      <c r="M201" s="53"/>
      <c r="N201" s="147">
        <f t="shared" si="137"/>
        <v>0</v>
      </c>
      <c r="O201" s="148"/>
      <c r="P201" s="149"/>
      <c r="Q201" s="149"/>
      <c r="R201" s="149"/>
      <c r="S201" s="149"/>
      <c r="T201" s="149"/>
      <c r="U201" s="148"/>
      <c r="V201" s="150"/>
      <c r="W201" s="42"/>
    </row>
    <row r="202" spans="1:23" ht="15" customHeight="1" x14ac:dyDescent="0.3">
      <c r="A202" s="91" t="s">
        <v>108</v>
      </c>
      <c r="B202" s="94" t="s">
        <v>109</v>
      </c>
      <c r="C202" s="94" t="s">
        <v>115</v>
      </c>
      <c r="D202" s="97" t="s">
        <v>125</v>
      </c>
      <c r="E202" s="28" t="s">
        <v>6</v>
      </c>
      <c r="F202" s="11">
        <f t="shared" si="133"/>
        <v>2720</v>
      </c>
      <c r="G202" s="43">
        <f t="shared" ref="G202:M202" si="145">SUM(G203:G206)</f>
        <v>0</v>
      </c>
      <c r="H202" s="11">
        <f t="shared" si="145"/>
        <v>20</v>
      </c>
      <c r="I202" s="11">
        <f t="shared" si="145"/>
        <v>300</v>
      </c>
      <c r="J202" s="11">
        <f t="shared" si="145"/>
        <v>400</v>
      </c>
      <c r="K202" s="11">
        <f t="shared" si="145"/>
        <v>1000</v>
      </c>
      <c r="L202" s="11">
        <f t="shared" si="145"/>
        <v>1000</v>
      </c>
      <c r="M202" s="44">
        <f t="shared" si="145"/>
        <v>0</v>
      </c>
      <c r="N202" s="139">
        <f t="shared" si="135"/>
        <v>320</v>
      </c>
      <c r="O202" s="140">
        <f t="shared" ref="O202:U202" si="146">SUM(O203:O206)</f>
        <v>0</v>
      </c>
      <c r="P202" s="141">
        <f t="shared" si="146"/>
        <v>20</v>
      </c>
      <c r="Q202" s="141">
        <f t="shared" si="146"/>
        <v>300</v>
      </c>
      <c r="R202" s="141">
        <f t="shared" si="146"/>
        <v>0</v>
      </c>
      <c r="S202" s="141">
        <f t="shared" si="146"/>
        <v>0</v>
      </c>
      <c r="T202" s="141">
        <f t="shared" si="146"/>
        <v>0</v>
      </c>
      <c r="U202" s="140">
        <f t="shared" si="146"/>
        <v>0</v>
      </c>
      <c r="V202" s="142"/>
      <c r="W202" s="42"/>
    </row>
    <row r="203" spans="1:23" ht="15" customHeight="1" x14ac:dyDescent="0.3">
      <c r="A203" s="92"/>
      <c r="B203" s="95"/>
      <c r="C203" s="95"/>
      <c r="D203" s="98"/>
      <c r="E203" s="26" t="s">
        <v>17</v>
      </c>
      <c r="F203" s="11">
        <f t="shared" si="133"/>
        <v>1000</v>
      </c>
      <c r="G203" s="51"/>
      <c r="H203" s="10"/>
      <c r="I203" s="10"/>
      <c r="J203" s="10"/>
      <c r="K203" s="10">
        <v>500</v>
      </c>
      <c r="L203" s="10">
        <v>500</v>
      </c>
      <c r="M203" s="50"/>
      <c r="N203" s="143">
        <f t="shared" si="135"/>
        <v>0</v>
      </c>
      <c r="O203" s="144"/>
      <c r="P203" s="145"/>
      <c r="Q203" s="145"/>
      <c r="R203" s="145"/>
      <c r="S203" s="145"/>
      <c r="T203" s="145"/>
      <c r="U203" s="144"/>
      <c r="V203" s="146"/>
      <c r="W203" s="42"/>
    </row>
    <row r="204" spans="1:23" ht="15" customHeight="1" x14ac:dyDescent="0.3">
      <c r="A204" s="92"/>
      <c r="B204" s="95"/>
      <c r="C204" s="95"/>
      <c r="D204" s="98"/>
      <c r="E204" s="26" t="s">
        <v>2</v>
      </c>
      <c r="F204" s="11">
        <f t="shared" si="133"/>
        <v>500</v>
      </c>
      <c r="G204" s="51"/>
      <c r="H204" s="10"/>
      <c r="I204" s="10"/>
      <c r="J204" s="10"/>
      <c r="K204" s="10">
        <v>250</v>
      </c>
      <c r="L204" s="10">
        <v>250</v>
      </c>
      <c r="M204" s="50"/>
      <c r="N204" s="143">
        <f t="shared" si="135"/>
        <v>0</v>
      </c>
      <c r="O204" s="144"/>
      <c r="P204" s="145"/>
      <c r="Q204" s="145"/>
      <c r="R204" s="145"/>
      <c r="S204" s="145"/>
      <c r="T204" s="145"/>
      <c r="U204" s="144"/>
      <c r="V204" s="146"/>
      <c r="W204" s="42"/>
    </row>
    <row r="205" spans="1:23" ht="15" customHeight="1" x14ac:dyDescent="0.3">
      <c r="A205" s="92"/>
      <c r="B205" s="95"/>
      <c r="C205" s="95"/>
      <c r="D205" s="98"/>
      <c r="E205" s="26" t="s">
        <v>18</v>
      </c>
      <c r="F205" s="11">
        <f t="shared" si="133"/>
        <v>1220</v>
      </c>
      <c r="G205" s="51"/>
      <c r="H205" s="10">
        <v>20</v>
      </c>
      <c r="I205" s="10">
        <v>300</v>
      </c>
      <c r="J205" s="10">
        <v>400</v>
      </c>
      <c r="K205" s="10">
        <v>250</v>
      </c>
      <c r="L205" s="10">
        <v>250</v>
      </c>
      <c r="M205" s="50"/>
      <c r="N205" s="143">
        <f t="shared" si="135"/>
        <v>320</v>
      </c>
      <c r="O205" s="144"/>
      <c r="P205" s="145">
        <v>20</v>
      </c>
      <c r="Q205" s="145">
        <v>300</v>
      </c>
      <c r="R205" s="145"/>
      <c r="S205" s="145"/>
      <c r="T205" s="145"/>
      <c r="U205" s="144"/>
      <c r="V205" s="146"/>
      <c r="W205" s="42"/>
    </row>
    <row r="206" spans="1:23" ht="15" customHeight="1" x14ac:dyDescent="0.3">
      <c r="A206" s="93"/>
      <c r="B206" s="96"/>
      <c r="C206" s="96"/>
      <c r="D206" s="99"/>
      <c r="E206" s="27" t="s">
        <v>19</v>
      </c>
      <c r="F206" s="11">
        <f t="shared" si="133"/>
        <v>0</v>
      </c>
      <c r="G206" s="52"/>
      <c r="H206" s="12"/>
      <c r="I206" s="12"/>
      <c r="J206" s="12"/>
      <c r="K206" s="12"/>
      <c r="L206" s="12"/>
      <c r="M206" s="53"/>
      <c r="N206" s="147">
        <f t="shared" si="137"/>
        <v>0</v>
      </c>
      <c r="O206" s="148"/>
      <c r="P206" s="149"/>
      <c r="Q206" s="149"/>
      <c r="R206" s="149"/>
      <c r="S206" s="149"/>
      <c r="T206" s="149"/>
      <c r="U206" s="148"/>
      <c r="V206" s="150"/>
      <c r="W206" s="42"/>
    </row>
    <row r="207" spans="1:23" s="9" customFormat="1" ht="15" customHeight="1" x14ac:dyDescent="0.3">
      <c r="A207" s="91" t="s">
        <v>108</v>
      </c>
      <c r="B207" s="94" t="s">
        <v>109</v>
      </c>
      <c r="C207" s="94" t="s">
        <v>116</v>
      </c>
      <c r="D207" s="100" t="s">
        <v>176</v>
      </c>
      <c r="E207" s="28" t="s">
        <v>188</v>
      </c>
      <c r="F207" s="11">
        <f t="shared" si="133"/>
        <v>20000</v>
      </c>
      <c r="G207" s="43">
        <v>0</v>
      </c>
      <c r="H207" s="11">
        <v>0</v>
      </c>
      <c r="I207" s="11">
        <v>0</v>
      </c>
      <c r="J207" s="11">
        <f>SUM(J208:J211)</f>
        <v>3400</v>
      </c>
      <c r="K207" s="11">
        <f t="shared" ref="K207:L207" si="147">SUM(K208:K211)</f>
        <v>8300</v>
      </c>
      <c r="L207" s="11">
        <f t="shared" si="147"/>
        <v>8300</v>
      </c>
      <c r="M207" s="44">
        <f>SUM(M208:M210)</f>
        <v>4700</v>
      </c>
      <c r="N207" s="139">
        <v>0</v>
      </c>
      <c r="O207" s="140">
        <v>0</v>
      </c>
      <c r="P207" s="141">
        <v>0</v>
      </c>
      <c r="Q207" s="141">
        <v>0</v>
      </c>
      <c r="R207" s="141">
        <v>0</v>
      </c>
      <c r="S207" s="141">
        <v>0</v>
      </c>
      <c r="T207" s="141">
        <v>0</v>
      </c>
      <c r="U207" s="140">
        <v>0</v>
      </c>
      <c r="V207" s="142"/>
      <c r="W207" s="41"/>
    </row>
    <row r="208" spans="1:23" s="9" customFormat="1" ht="15" customHeight="1" x14ac:dyDescent="0.3">
      <c r="A208" s="92"/>
      <c r="B208" s="95"/>
      <c r="C208" s="95"/>
      <c r="D208" s="101"/>
      <c r="E208" s="26" t="s">
        <v>189</v>
      </c>
      <c r="F208" s="11">
        <f t="shared" si="133"/>
        <v>9500</v>
      </c>
      <c r="G208" s="51"/>
      <c r="H208" s="10"/>
      <c r="I208" s="10"/>
      <c r="J208" s="10">
        <v>1200</v>
      </c>
      <c r="K208" s="10">
        <v>4150</v>
      </c>
      <c r="L208" s="10">
        <v>4150</v>
      </c>
      <c r="M208" s="50">
        <v>2350</v>
      </c>
      <c r="N208" s="143">
        <v>0</v>
      </c>
      <c r="O208" s="144"/>
      <c r="P208" s="145"/>
      <c r="Q208" s="145"/>
      <c r="R208" s="145"/>
      <c r="S208" s="145"/>
      <c r="T208" s="145"/>
      <c r="U208" s="144"/>
      <c r="V208" s="146"/>
      <c r="W208" s="41"/>
    </row>
    <row r="209" spans="1:23" s="9" customFormat="1" ht="15" customHeight="1" x14ac:dyDescent="0.3">
      <c r="A209" s="92"/>
      <c r="B209" s="95"/>
      <c r="C209" s="95"/>
      <c r="D209" s="101"/>
      <c r="E209" s="26" t="s">
        <v>190</v>
      </c>
      <c r="F209" s="11">
        <f t="shared" si="133"/>
        <v>2850</v>
      </c>
      <c r="G209" s="51"/>
      <c r="H209" s="10"/>
      <c r="I209" s="10"/>
      <c r="J209" s="10">
        <v>350</v>
      </c>
      <c r="K209" s="10">
        <v>1250</v>
      </c>
      <c r="L209" s="10">
        <v>1250</v>
      </c>
      <c r="M209" s="50">
        <v>700</v>
      </c>
      <c r="N209" s="143">
        <v>0</v>
      </c>
      <c r="O209" s="144"/>
      <c r="P209" s="145"/>
      <c r="Q209" s="145"/>
      <c r="R209" s="145"/>
      <c r="S209" s="145"/>
      <c r="T209" s="145"/>
      <c r="U209" s="144"/>
      <c r="V209" s="146"/>
      <c r="W209" s="41"/>
    </row>
    <row r="210" spans="1:23" s="9" customFormat="1" ht="15" customHeight="1" x14ac:dyDescent="0.3">
      <c r="A210" s="92"/>
      <c r="B210" s="95"/>
      <c r="C210" s="95"/>
      <c r="D210" s="101"/>
      <c r="E210" s="26" t="s">
        <v>191</v>
      </c>
      <c r="F210" s="11">
        <f t="shared" si="133"/>
        <v>7650</v>
      </c>
      <c r="G210" s="51"/>
      <c r="H210" s="10"/>
      <c r="I210" s="10"/>
      <c r="J210" s="10">
        <v>1850</v>
      </c>
      <c r="K210" s="10">
        <v>2900</v>
      </c>
      <c r="L210" s="10">
        <v>2900</v>
      </c>
      <c r="M210" s="50">
        <v>1650</v>
      </c>
      <c r="N210" s="143">
        <v>0</v>
      </c>
      <c r="O210" s="144"/>
      <c r="P210" s="145"/>
      <c r="Q210" s="145"/>
      <c r="R210" s="145"/>
      <c r="S210" s="145"/>
      <c r="T210" s="145"/>
      <c r="U210" s="144"/>
      <c r="V210" s="146"/>
      <c r="W210" s="41"/>
    </row>
    <row r="211" spans="1:23" s="9" customFormat="1" ht="15" customHeight="1" x14ac:dyDescent="0.3">
      <c r="A211" s="93"/>
      <c r="B211" s="96"/>
      <c r="C211" s="96"/>
      <c r="D211" s="102"/>
      <c r="E211" s="27" t="s">
        <v>193</v>
      </c>
      <c r="F211" s="11">
        <f t="shared" si="133"/>
        <v>0</v>
      </c>
      <c r="G211" s="52"/>
      <c r="H211" s="12"/>
      <c r="I211" s="12"/>
      <c r="J211" s="12"/>
      <c r="K211" s="12"/>
      <c r="L211" s="12"/>
      <c r="M211" s="53"/>
      <c r="N211" s="147">
        <v>0</v>
      </c>
      <c r="O211" s="148"/>
      <c r="P211" s="149"/>
      <c r="Q211" s="149"/>
      <c r="R211" s="149"/>
      <c r="S211" s="149"/>
      <c r="T211" s="149"/>
      <c r="U211" s="148"/>
      <c r="V211" s="150"/>
      <c r="W211" s="41"/>
    </row>
    <row r="212" spans="1:23" s="9" customFormat="1" ht="15" customHeight="1" x14ac:dyDescent="0.3">
      <c r="A212" s="91" t="s">
        <v>108</v>
      </c>
      <c r="B212" s="94" t="s">
        <v>109</v>
      </c>
      <c r="C212" s="94" t="s">
        <v>117</v>
      </c>
      <c r="D212" s="100" t="s">
        <v>112</v>
      </c>
      <c r="E212" s="28" t="s">
        <v>188</v>
      </c>
      <c r="F212" s="11">
        <f t="shared" si="133"/>
        <v>9000</v>
      </c>
      <c r="G212" s="43">
        <v>2020</v>
      </c>
      <c r="H212" s="11">
        <f>SUM(H213:H216)</f>
        <v>1000</v>
      </c>
      <c r="I212" s="11">
        <v>0</v>
      </c>
      <c r="J212" s="11">
        <v>6000</v>
      </c>
      <c r="K212" s="11">
        <v>1000</v>
      </c>
      <c r="L212" s="11">
        <v>1000</v>
      </c>
      <c r="M212" s="44">
        <v>0</v>
      </c>
      <c r="N212" s="139">
        <f>SUM(N213:N216)</f>
        <v>3000</v>
      </c>
      <c r="O212" s="140">
        <v>0</v>
      </c>
      <c r="P212" s="141">
        <f>SUM(P213:P216)</f>
        <v>3000</v>
      </c>
      <c r="Q212" s="141">
        <v>0</v>
      </c>
      <c r="R212" s="141">
        <v>0</v>
      </c>
      <c r="S212" s="141">
        <v>0</v>
      </c>
      <c r="T212" s="141">
        <v>0</v>
      </c>
      <c r="U212" s="140">
        <v>0</v>
      </c>
      <c r="V212" s="142"/>
      <c r="W212" s="41"/>
    </row>
    <row r="213" spans="1:23" s="9" customFormat="1" ht="15" customHeight="1" x14ac:dyDescent="0.3">
      <c r="A213" s="92"/>
      <c r="B213" s="95"/>
      <c r="C213" s="95"/>
      <c r="D213" s="101"/>
      <c r="E213" s="26" t="s">
        <v>189</v>
      </c>
      <c r="F213" s="11">
        <f t="shared" si="133"/>
        <v>0</v>
      </c>
      <c r="G213" s="51"/>
      <c r="H213" s="10"/>
      <c r="I213" s="10"/>
      <c r="J213" s="10"/>
      <c r="K213" s="10"/>
      <c r="L213" s="10"/>
      <c r="M213" s="50"/>
      <c r="N213" s="143">
        <v>0</v>
      </c>
      <c r="O213" s="144"/>
      <c r="P213" s="145"/>
      <c r="Q213" s="145"/>
      <c r="R213" s="145"/>
      <c r="S213" s="145"/>
      <c r="T213" s="145"/>
      <c r="U213" s="144"/>
      <c r="V213" s="146"/>
      <c r="W213" s="41"/>
    </row>
    <row r="214" spans="1:23" s="9" customFormat="1" ht="15" customHeight="1" x14ac:dyDescent="0.3">
      <c r="A214" s="92"/>
      <c r="B214" s="95"/>
      <c r="C214" s="95"/>
      <c r="D214" s="101"/>
      <c r="E214" s="26" t="s">
        <v>190</v>
      </c>
      <c r="F214" s="11">
        <f t="shared" si="133"/>
        <v>5850</v>
      </c>
      <c r="G214" s="51">
        <v>1313</v>
      </c>
      <c r="H214" s="10">
        <v>650</v>
      </c>
      <c r="I214" s="10"/>
      <c r="J214" s="10">
        <v>3900</v>
      </c>
      <c r="K214" s="10">
        <v>650</v>
      </c>
      <c r="L214" s="10">
        <v>650</v>
      </c>
      <c r="M214" s="50"/>
      <c r="N214" s="143">
        <f>SUM(P214:T214)</f>
        <v>1950</v>
      </c>
      <c r="O214" s="144"/>
      <c r="P214" s="145">
        <v>1950</v>
      </c>
      <c r="Q214" s="145"/>
      <c r="R214" s="145"/>
      <c r="S214" s="145"/>
      <c r="T214" s="145"/>
      <c r="U214" s="144"/>
      <c r="V214" s="146"/>
      <c r="W214" s="41"/>
    </row>
    <row r="215" spans="1:23" s="9" customFormat="1" ht="15" customHeight="1" x14ac:dyDescent="0.3">
      <c r="A215" s="92"/>
      <c r="B215" s="95"/>
      <c r="C215" s="95"/>
      <c r="D215" s="101"/>
      <c r="E215" s="26" t="s">
        <v>191</v>
      </c>
      <c r="F215" s="11">
        <f t="shared" si="133"/>
        <v>3150</v>
      </c>
      <c r="G215" s="51">
        <v>707</v>
      </c>
      <c r="H215" s="10">
        <v>350</v>
      </c>
      <c r="I215" s="10"/>
      <c r="J215" s="10">
        <v>2100</v>
      </c>
      <c r="K215" s="10">
        <v>350</v>
      </c>
      <c r="L215" s="10">
        <v>350</v>
      </c>
      <c r="M215" s="50"/>
      <c r="N215" s="143">
        <f>SUM(P215:T215)</f>
        <v>1050</v>
      </c>
      <c r="O215" s="144"/>
      <c r="P215" s="145">
        <v>1050</v>
      </c>
      <c r="Q215" s="145"/>
      <c r="R215" s="145"/>
      <c r="S215" s="145"/>
      <c r="T215" s="145"/>
      <c r="U215" s="144"/>
      <c r="V215" s="146"/>
      <c r="W215" s="41"/>
    </row>
    <row r="216" spans="1:23" s="9" customFormat="1" ht="15" customHeight="1" x14ac:dyDescent="0.3">
      <c r="A216" s="93"/>
      <c r="B216" s="96"/>
      <c r="C216" s="96"/>
      <c r="D216" s="102"/>
      <c r="E216" s="27" t="s">
        <v>193</v>
      </c>
      <c r="F216" s="11">
        <f t="shared" si="133"/>
        <v>0</v>
      </c>
      <c r="G216" s="52"/>
      <c r="H216" s="12"/>
      <c r="I216" s="12"/>
      <c r="J216" s="12"/>
      <c r="K216" s="12"/>
      <c r="L216" s="12"/>
      <c r="M216" s="53"/>
      <c r="N216" s="161">
        <v>0</v>
      </c>
      <c r="O216" s="148"/>
      <c r="P216" s="149"/>
      <c r="Q216" s="149"/>
      <c r="R216" s="149"/>
      <c r="S216" s="149"/>
      <c r="T216" s="149"/>
      <c r="U216" s="148"/>
      <c r="V216" s="150"/>
      <c r="W216" s="41"/>
    </row>
    <row r="217" spans="1:23" s="9" customFormat="1" ht="15" customHeight="1" x14ac:dyDescent="0.3">
      <c r="A217" s="91" t="s">
        <v>108</v>
      </c>
      <c r="B217" s="94" t="s">
        <v>109</v>
      </c>
      <c r="C217" s="94" t="s">
        <v>126</v>
      </c>
      <c r="D217" s="100" t="s">
        <v>114</v>
      </c>
      <c r="E217" s="28" t="s">
        <v>188</v>
      </c>
      <c r="F217" s="11">
        <f t="shared" si="133"/>
        <v>1500</v>
      </c>
      <c r="G217" s="43">
        <v>0</v>
      </c>
      <c r="H217" s="11">
        <v>0</v>
      </c>
      <c r="I217" s="11">
        <v>0</v>
      </c>
      <c r="J217" s="11">
        <v>100</v>
      </c>
      <c r="K217" s="11">
        <v>400</v>
      </c>
      <c r="L217" s="11">
        <v>1000</v>
      </c>
      <c r="M217" s="44">
        <v>0</v>
      </c>
      <c r="N217" s="139">
        <v>0</v>
      </c>
      <c r="O217" s="140">
        <v>0</v>
      </c>
      <c r="P217" s="141">
        <v>0</v>
      </c>
      <c r="Q217" s="141">
        <v>0</v>
      </c>
      <c r="R217" s="141">
        <v>0</v>
      </c>
      <c r="S217" s="141">
        <v>0</v>
      </c>
      <c r="T217" s="141">
        <v>0</v>
      </c>
      <c r="U217" s="140">
        <v>0</v>
      </c>
      <c r="V217" s="142"/>
      <c r="W217" s="41"/>
    </row>
    <row r="218" spans="1:23" s="9" customFormat="1" ht="15" customHeight="1" x14ac:dyDescent="0.3">
      <c r="A218" s="92"/>
      <c r="B218" s="95"/>
      <c r="C218" s="95"/>
      <c r="D218" s="101"/>
      <c r="E218" s="26" t="s">
        <v>189</v>
      </c>
      <c r="F218" s="11">
        <f t="shared" si="133"/>
        <v>750</v>
      </c>
      <c r="G218" s="51"/>
      <c r="H218" s="10"/>
      <c r="I218" s="10"/>
      <c r="J218" s="10">
        <v>50</v>
      </c>
      <c r="K218" s="10">
        <v>200</v>
      </c>
      <c r="L218" s="10">
        <v>500</v>
      </c>
      <c r="M218" s="50"/>
      <c r="N218" s="143">
        <v>0</v>
      </c>
      <c r="O218" s="144"/>
      <c r="P218" s="145"/>
      <c r="Q218" s="145"/>
      <c r="R218" s="145"/>
      <c r="S218" s="145"/>
      <c r="T218" s="145"/>
      <c r="U218" s="144"/>
      <c r="V218" s="146"/>
      <c r="W218" s="41"/>
    </row>
    <row r="219" spans="1:23" s="9" customFormat="1" ht="15" customHeight="1" x14ac:dyDescent="0.3">
      <c r="A219" s="92"/>
      <c r="B219" s="95"/>
      <c r="C219" s="95"/>
      <c r="D219" s="101"/>
      <c r="E219" s="26" t="s">
        <v>190</v>
      </c>
      <c r="F219" s="11">
        <f t="shared" si="133"/>
        <v>225</v>
      </c>
      <c r="G219" s="51"/>
      <c r="H219" s="10"/>
      <c r="I219" s="10"/>
      <c r="J219" s="10">
        <v>15</v>
      </c>
      <c r="K219" s="10">
        <v>60</v>
      </c>
      <c r="L219" s="10">
        <v>150</v>
      </c>
      <c r="M219" s="50"/>
      <c r="N219" s="143">
        <v>0</v>
      </c>
      <c r="O219" s="144"/>
      <c r="P219" s="145"/>
      <c r="Q219" s="145"/>
      <c r="R219" s="145"/>
      <c r="S219" s="145"/>
      <c r="T219" s="145"/>
      <c r="U219" s="144"/>
      <c r="V219" s="146"/>
      <c r="W219" s="41"/>
    </row>
    <row r="220" spans="1:23" s="9" customFormat="1" ht="15" customHeight="1" x14ac:dyDescent="0.3">
      <c r="A220" s="92"/>
      <c r="B220" s="95"/>
      <c r="C220" s="95"/>
      <c r="D220" s="101"/>
      <c r="E220" s="26" t="s">
        <v>191</v>
      </c>
      <c r="F220" s="11">
        <f t="shared" si="133"/>
        <v>525</v>
      </c>
      <c r="G220" s="51"/>
      <c r="H220" s="10"/>
      <c r="I220" s="10"/>
      <c r="J220" s="10">
        <v>35</v>
      </c>
      <c r="K220" s="10">
        <v>140</v>
      </c>
      <c r="L220" s="10">
        <v>350</v>
      </c>
      <c r="M220" s="50"/>
      <c r="N220" s="143">
        <v>0</v>
      </c>
      <c r="O220" s="144"/>
      <c r="P220" s="145"/>
      <c r="Q220" s="145"/>
      <c r="R220" s="145"/>
      <c r="S220" s="145"/>
      <c r="T220" s="145"/>
      <c r="U220" s="144"/>
      <c r="V220" s="146"/>
      <c r="W220" s="41"/>
    </row>
    <row r="221" spans="1:23" s="9" customFormat="1" ht="15" customHeight="1" x14ac:dyDescent="0.3">
      <c r="A221" s="93"/>
      <c r="B221" s="96"/>
      <c r="C221" s="96"/>
      <c r="D221" s="102"/>
      <c r="E221" s="27" t="s">
        <v>193</v>
      </c>
      <c r="F221" s="11">
        <f t="shared" si="133"/>
        <v>0</v>
      </c>
      <c r="G221" s="52"/>
      <c r="H221" s="12"/>
      <c r="I221" s="12"/>
      <c r="J221" s="12"/>
      <c r="K221" s="12">
        <v>0</v>
      </c>
      <c r="L221" s="12"/>
      <c r="M221" s="53"/>
      <c r="N221" s="147">
        <v>0</v>
      </c>
      <c r="O221" s="148"/>
      <c r="P221" s="149"/>
      <c r="Q221" s="149"/>
      <c r="R221" s="149"/>
      <c r="S221" s="149"/>
      <c r="T221" s="149"/>
      <c r="U221" s="148"/>
      <c r="V221" s="150"/>
      <c r="W221" s="41"/>
    </row>
    <row r="222" spans="1:23" s="9" customFormat="1" ht="15" customHeight="1" x14ac:dyDescent="0.3">
      <c r="A222" s="91" t="s">
        <v>108</v>
      </c>
      <c r="B222" s="94" t="s">
        <v>109</v>
      </c>
      <c r="C222" s="94" t="s">
        <v>119</v>
      </c>
      <c r="D222" s="100" t="s">
        <v>177</v>
      </c>
      <c r="E222" s="28" t="s">
        <v>188</v>
      </c>
      <c r="F222" s="11">
        <f t="shared" si="133"/>
        <v>9320</v>
      </c>
      <c r="G222" s="43">
        <v>0</v>
      </c>
      <c r="H222" s="11">
        <v>5540</v>
      </c>
      <c r="I222" s="11">
        <v>1500</v>
      </c>
      <c r="J222" s="11">
        <v>1030</v>
      </c>
      <c r="K222" s="11">
        <v>750</v>
      </c>
      <c r="L222" s="11">
        <v>500</v>
      </c>
      <c r="M222" s="44">
        <v>0</v>
      </c>
      <c r="N222" s="139">
        <f>SUM(P222:T222)</f>
        <v>7040</v>
      </c>
      <c r="O222" s="162"/>
      <c r="P222" s="159">
        <v>5540</v>
      </c>
      <c r="Q222" s="159">
        <v>1500</v>
      </c>
      <c r="R222" s="141">
        <v>0</v>
      </c>
      <c r="S222" s="141">
        <v>0</v>
      </c>
      <c r="T222" s="141">
        <v>0</v>
      </c>
      <c r="U222" s="140">
        <v>0</v>
      </c>
      <c r="V222" s="142"/>
      <c r="W222" s="41"/>
    </row>
    <row r="223" spans="1:23" s="9" customFormat="1" ht="15" customHeight="1" x14ac:dyDescent="0.3">
      <c r="A223" s="92"/>
      <c r="B223" s="95"/>
      <c r="C223" s="95"/>
      <c r="D223" s="101"/>
      <c r="E223" s="26" t="s">
        <v>189</v>
      </c>
      <c r="F223" s="11">
        <f t="shared" si="133"/>
        <v>4067</v>
      </c>
      <c r="G223" s="51"/>
      <c r="H223" s="10">
        <v>2012</v>
      </c>
      <c r="I223" s="10">
        <v>400</v>
      </c>
      <c r="J223" s="10">
        <v>1030</v>
      </c>
      <c r="K223" s="10">
        <v>375</v>
      </c>
      <c r="L223" s="10">
        <v>250</v>
      </c>
      <c r="M223" s="50"/>
      <c r="N223" s="143">
        <f>SUM(P223:T223)</f>
        <v>2412</v>
      </c>
      <c r="O223" s="163"/>
      <c r="P223" s="160">
        <v>2012</v>
      </c>
      <c r="Q223" s="160">
        <v>400</v>
      </c>
      <c r="R223" s="145"/>
      <c r="S223" s="145"/>
      <c r="T223" s="145"/>
      <c r="U223" s="144"/>
      <c r="V223" s="146"/>
      <c r="W223" s="41"/>
    </row>
    <row r="224" spans="1:23" s="9" customFormat="1" ht="15" customHeight="1" x14ac:dyDescent="0.3">
      <c r="A224" s="92"/>
      <c r="B224" s="95"/>
      <c r="C224" s="95"/>
      <c r="D224" s="101"/>
      <c r="E224" s="26" t="s">
        <v>190</v>
      </c>
      <c r="F224" s="11">
        <f t="shared" si="133"/>
        <v>2202</v>
      </c>
      <c r="G224" s="51"/>
      <c r="H224" s="10">
        <v>1300</v>
      </c>
      <c r="I224" s="10">
        <v>715</v>
      </c>
      <c r="J224" s="10"/>
      <c r="K224" s="10">
        <v>112</v>
      </c>
      <c r="L224" s="10">
        <v>75</v>
      </c>
      <c r="M224" s="50"/>
      <c r="N224" s="143">
        <f t="shared" ref="N224:N225" si="148">SUM(P224:T224)</f>
        <v>2015</v>
      </c>
      <c r="O224" s="163"/>
      <c r="P224" s="160">
        <v>1300</v>
      </c>
      <c r="Q224" s="160">
        <v>715</v>
      </c>
      <c r="R224" s="145"/>
      <c r="S224" s="145"/>
      <c r="T224" s="145"/>
      <c r="U224" s="144"/>
      <c r="V224" s="146"/>
      <c r="W224" s="41"/>
    </row>
    <row r="225" spans="1:23" s="9" customFormat="1" ht="15" customHeight="1" x14ac:dyDescent="0.3">
      <c r="A225" s="92"/>
      <c r="B225" s="95"/>
      <c r="C225" s="95"/>
      <c r="D225" s="101"/>
      <c r="E225" s="26" t="s">
        <v>191</v>
      </c>
      <c r="F225" s="11">
        <f t="shared" si="133"/>
        <v>3051</v>
      </c>
      <c r="G225" s="51"/>
      <c r="H225" s="10">
        <v>2228</v>
      </c>
      <c r="I225" s="10">
        <v>385</v>
      </c>
      <c r="J225" s="10"/>
      <c r="K225" s="10">
        <v>263</v>
      </c>
      <c r="L225" s="10">
        <v>175</v>
      </c>
      <c r="M225" s="50"/>
      <c r="N225" s="143">
        <f t="shared" si="148"/>
        <v>2613</v>
      </c>
      <c r="O225" s="163"/>
      <c r="P225" s="160">
        <v>2228</v>
      </c>
      <c r="Q225" s="160">
        <v>385</v>
      </c>
      <c r="R225" s="145"/>
      <c r="S225" s="145"/>
      <c r="T225" s="145"/>
      <c r="U225" s="144"/>
      <c r="V225" s="146"/>
      <c r="W225" s="41"/>
    </row>
    <row r="226" spans="1:23" s="9" customFormat="1" ht="15" customHeight="1" x14ac:dyDescent="0.3">
      <c r="A226" s="93"/>
      <c r="B226" s="96"/>
      <c r="C226" s="96"/>
      <c r="D226" s="102"/>
      <c r="E226" s="27" t="s">
        <v>193</v>
      </c>
      <c r="F226" s="11">
        <f t="shared" si="133"/>
        <v>0</v>
      </c>
      <c r="G226" s="52"/>
      <c r="H226" s="12"/>
      <c r="I226" s="12"/>
      <c r="J226" s="12"/>
      <c r="K226" s="12"/>
      <c r="L226" s="12"/>
      <c r="M226" s="53"/>
      <c r="N226" s="147">
        <v>0</v>
      </c>
      <c r="O226" s="148"/>
      <c r="P226" s="149"/>
      <c r="Q226" s="149"/>
      <c r="R226" s="149"/>
      <c r="S226" s="149"/>
      <c r="T226" s="149"/>
      <c r="U226" s="148"/>
      <c r="V226" s="150"/>
      <c r="W226" s="41"/>
    </row>
    <row r="227" spans="1:23" s="8" customFormat="1" ht="15" customHeight="1" x14ac:dyDescent="0.3">
      <c r="A227" s="91" t="s">
        <v>108</v>
      </c>
      <c r="B227" s="94" t="s">
        <v>109</v>
      </c>
      <c r="C227" s="94" t="s">
        <v>121</v>
      </c>
      <c r="D227" s="100" t="s">
        <v>118</v>
      </c>
      <c r="E227" s="28" t="s">
        <v>188</v>
      </c>
      <c r="F227" s="11">
        <f t="shared" si="133"/>
        <v>220</v>
      </c>
      <c r="G227" s="45">
        <v>0</v>
      </c>
      <c r="H227" s="46">
        <v>0</v>
      </c>
      <c r="I227" s="46">
        <v>100</v>
      </c>
      <c r="J227" s="46">
        <v>40</v>
      </c>
      <c r="K227" s="46">
        <v>40</v>
      </c>
      <c r="L227" s="46">
        <v>40</v>
      </c>
      <c r="M227" s="47">
        <v>0</v>
      </c>
      <c r="N227" s="139">
        <f>SUM(N228:N231)</f>
        <v>380</v>
      </c>
      <c r="O227" s="153">
        <v>0</v>
      </c>
      <c r="P227" s="154">
        <v>0</v>
      </c>
      <c r="Q227" s="154">
        <v>200</v>
      </c>
      <c r="R227" s="154">
        <v>0</v>
      </c>
      <c r="S227" s="154">
        <v>0</v>
      </c>
      <c r="T227" s="154">
        <v>0</v>
      </c>
      <c r="U227" s="153">
        <v>0</v>
      </c>
      <c r="V227" s="142"/>
      <c r="W227" s="7"/>
    </row>
    <row r="228" spans="1:23" s="8" customFormat="1" ht="15" customHeight="1" x14ac:dyDescent="0.3">
      <c r="A228" s="92"/>
      <c r="B228" s="95"/>
      <c r="C228" s="95"/>
      <c r="D228" s="101"/>
      <c r="E228" s="26" t="s">
        <v>189</v>
      </c>
      <c r="F228" s="11">
        <f t="shared" si="133"/>
        <v>0</v>
      </c>
      <c r="G228" s="51"/>
      <c r="H228" s="10"/>
      <c r="I228" s="10"/>
      <c r="J228" s="10"/>
      <c r="K228" s="10"/>
      <c r="L228" s="10"/>
      <c r="M228" s="50"/>
      <c r="N228" s="143">
        <v>0</v>
      </c>
      <c r="O228" s="144"/>
      <c r="P228" s="145"/>
      <c r="Q228" s="145"/>
      <c r="R228" s="145"/>
      <c r="S228" s="145"/>
      <c r="T228" s="145"/>
      <c r="U228" s="144"/>
      <c r="V228" s="146"/>
      <c r="W228" s="7"/>
    </row>
    <row r="229" spans="1:23" s="8" customFormat="1" ht="15" customHeight="1" x14ac:dyDescent="0.3">
      <c r="A229" s="92"/>
      <c r="B229" s="95"/>
      <c r="C229" s="95"/>
      <c r="D229" s="101"/>
      <c r="E229" s="26" t="s">
        <v>190</v>
      </c>
      <c r="F229" s="11">
        <f t="shared" si="133"/>
        <v>0</v>
      </c>
      <c r="G229" s="51"/>
      <c r="H229" s="10"/>
      <c r="I229" s="10"/>
      <c r="J229" s="10"/>
      <c r="K229" s="10"/>
      <c r="L229" s="10"/>
      <c r="M229" s="50"/>
      <c r="N229" s="143">
        <v>0</v>
      </c>
      <c r="O229" s="144"/>
      <c r="P229" s="145"/>
      <c r="Q229" s="145"/>
      <c r="R229" s="145"/>
      <c r="S229" s="145"/>
      <c r="T229" s="145"/>
      <c r="U229" s="144"/>
      <c r="V229" s="146"/>
      <c r="W229" s="7"/>
    </row>
    <row r="230" spans="1:23" s="8" customFormat="1" ht="15" customHeight="1" x14ac:dyDescent="0.3">
      <c r="A230" s="92"/>
      <c r="B230" s="95"/>
      <c r="C230" s="95"/>
      <c r="D230" s="101"/>
      <c r="E230" s="26" t="s">
        <v>191</v>
      </c>
      <c r="F230" s="11">
        <f t="shared" si="133"/>
        <v>220</v>
      </c>
      <c r="G230" s="51"/>
      <c r="H230" s="10"/>
      <c r="I230" s="10">
        <v>100</v>
      </c>
      <c r="J230" s="10">
        <v>40</v>
      </c>
      <c r="K230" s="10">
        <v>40</v>
      </c>
      <c r="L230" s="10">
        <v>40</v>
      </c>
      <c r="M230" s="50"/>
      <c r="N230" s="143">
        <f>SUM(P230:T230)</f>
        <v>380</v>
      </c>
      <c r="O230" s="144"/>
      <c r="P230" s="145"/>
      <c r="Q230" s="145">
        <v>200</v>
      </c>
      <c r="R230" s="145">
        <v>180</v>
      </c>
      <c r="S230" s="145"/>
      <c r="T230" s="145"/>
      <c r="U230" s="144"/>
      <c r="V230" s="146"/>
      <c r="W230" s="7"/>
    </row>
    <row r="231" spans="1:23" s="8" customFormat="1" ht="15" customHeight="1" x14ac:dyDescent="0.3">
      <c r="A231" s="93"/>
      <c r="B231" s="96"/>
      <c r="C231" s="96"/>
      <c r="D231" s="102"/>
      <c r="E231" s="27" t="s">
        <v>193</v>
      </c>
      <c r="F231" s="11">
        <f t="shared" si="133"/>
        <v>0</v>
      </c>
      <c r="G231" s="52"/>
      <c r="H231" s="12"/>
      <c r="I231" s="12"/>
      <c r="J231" s="12"/>
      <c r="K231" s="12"/>
      <c r="L231" s="12"/>
      <c r="M231" s="53"/>
      <c r="N231" s="147">
        <v>0</v>
      </c>
      <c r="O231" s="148"/>
      <c r="P231" s="149"/>
      <c r="Q231" s="149"/>
      <c r="R231" s="149"/>
      <c r="S231" s="149"/>
      <c r="T231" s="149"/>
      <c r="U231" s="148"/>
      <c r="V231" s="150"/>
      <c r="W231" s="7"/>
    </row>
    <row r="232" spans="1:23" s="55" customFormat="1" ht="15" customHeight="1" x14ac:dyDescent="0.3">
      <c r="A232" s="103" t="s">
        <v>130</v>
      </c>
      <c r="B232" s="106" t="s">
        <v>109</v>
      </c>
      <c r="C232" s="106" t="s">
        <v>123</v>
      </c>
      <c r="D232" s="100" t="s">
        <v>178</v>
      </c>
      <c r="E232" s="86" t="s">
        <v>6</v>
      </c>
      <c r="F232" s="11">
        <f t="shared" si="133"/>
        <v>4000</v>
      </c>
      <c r="G232" s="43">
        <f t="shared" ref="G232:M232" si="149">SUM(G233:G236)</f>
        <v>0</v>
      </c>
      <c r="H232" s="11">
        <f t="shared" si="149"/>
        <v>0</v>
      </c>
      <c r="I232" s="11">
        <f t="shared" si="149"/>
        <v>1000</v>
      </c>
      <c r="J232" s="11">
        <f t="shared" si="149"/>
        <v>1000</v>
      </c>
      <c r="K232" s="11">
        <f t="shared" si="149"/>
        <v>1000</v>
      </c>
      <c r="L232" s="11">
        <f t="shared" si="149"/>
        <v>1000</v>
      </c>
      <c r="M232" s="44">
        <f t="shared" si="149"/>
        <v>0</v>
      </c>
      <c r="N232" s="139">
        <f t="shared" ref="N232:N240" si="150">SUM(P232:T232)</f>
        <v>2150</v>
      </c>
      <c r="O232" s="140">
        <f t="shared" ref="O232:U232" si="151">SUM(O233:O236)</f>
        <v>0</v>
      </c>
      <c r="P232" s="141">
        <f t="shared" si="151"/>
        <v>0</v>
      </c>
      <c r="Q232" s="141">
        <f t="shared" si="151"/>
        <v>1150</v>
      </c>
      <c r="R232" s="141">
        <f t="shared" si="151"/>
        <v>1000</v>
      </c>
      <c r="S232" s="141">
        <f t="shared" si="151"/>
        <v>0</v>
      </c>
      <c r="T232" s="141">
        <f t="shared" si="151"/>
        <v>0</v>
      </c>
      <c r="U232" s="140">
        <f t="shared" si="151"/>
        <v>0</v>
      </c>
      <c r="V232" s="164"/>
      <c r="W232" s="89"/>
    </row>
    <row r="233" spans="1:23" s="55" customFormat="1" ht="15" customHeight="1" x14ac:dyDescent="0.3">
      <c r="A233" s="104"/>
      <c r="B233" s="107"/>
      <c r="C233" s="107"/>
      <c r="D233" s="101"/>
      <c r="E233" s="87" t="s">
        <v>17</v>
      </c>
      <c r="F233" s="11">
        <f t="shared" si="133"/>
        <v>0</v>
      </c>
      <c r="G233" s="51"/>
      <c r="H233" s="75"/>
      <c r="I233" s="75"/>
      <c r="J233" s="75"/>
      <c r="K233" s="75"/>
      <c r="L233" s="75"/>
      <c r="M233" s="50">
        <v>0</v>
      </c>
      <c r="N233" s="143">
        <f t="shared" si="150"/>
        <v>1000</v>
      </c>
      <c r="O233" s="144"/>
      <c r="P233" s="165"/>
      <c r="Q233" s="165">
        <v>500</v>
      </c>
      <c r="R233" s="165">
        <v>500</v>
      </c>
      <c r="S233" s="165"/>
      <c r="T233" s="165"/>
      <c r="U233" s="144"/>
      <c r="V233" s="166"/>
      <c r="W233" s="89"/>
    </row>
    <row r="234" spans="1:23" s="55" customFormat="1" ht="15" customHeight="1" x14ac:dyDescent="0.3">
      <c r="A234" s="104"/>
      <c r="B234" s="107"/>
      <c r="C234" s="107"/>
      <c r="D234" s="101"/>
      <c r="E234" s="87" t="s">
        <v>2</v>
      </c>
      <c r="F234" s="11">
        <f t="shared" si="133"/>
        <v>0</v>
      </c>
      <c r="G234" s="51"/>
      <c r="H234" s="75"/>
      <c r="I234" s="75"/>
      <c r="J234" s="75"/>
      <c r="K234" s="75"/>
      <c r="L234" s="75"/>
      <c r="M234" s="50"/>
      <c r="N234" s="143">
        <f t="shared" si="150"/>
        <v>300</v>
      </c>
      <c r="O234" s="144"/>
      <c r="P234" s="165"/>
      <c r="Q234" s="165">
        <v>150</v>
      </c>
      <c r="R234" s="165">
        <v>150</v>
      </c>
      <c r="S234" s="165"/>
      <c r="T234" s="165"/>
      <c r="U234" s="144"/>
      <c r="V234" s="166"/>
      <c r="W234" s="89"/>
    </row>
    <row r="235" spans="1:23" s="55" customFormat="1" ht="15" customHeight="1" x14ac:dyDescent="0.3">
      <c r="A235" s="104"/>
      <c r="B235" s="107"/>
      <c r="C235" s="107"/>
      <c r="D235" s="101"/>
      <c r="E235" s="87" t="s">
        <v>18</v>
      </c>
      <c r="F235" s="11">
        <f t="shared" si="133"/>
        <v>4000</v>
      </c>
      <c r="G235" s="51"/>
      <c r="H235" s="75"/>
      <c r="I235" s="75">
        <v>1000</v>
      </c>
      <c r="J235" s="75">
        <v>1000</v>
      </c>
      <c r="K235" s="75">
        <v>1000</v>
      </c>
      <c r="L235" s="75">
        <v>1000</v>
      </c>
      <c r="M235" s="50"/>
      <c r="N235" s="143">
        <f t="shared" si="150"/>
        <v>850</v>
      </c>
      <c r="O235" s="144"/>
      <c r="P235" s="165"/>
      <c r="Q235" s="165">
        <v>500</v>
      </c>
      <c r="R235" s="165">
        <v>350</v>
      </c>
      <c r="S235" s="165"/>
      <c r="T235" s="165"/>
      <c r="U235" s="144"/>
      <c r="V235" s="166"/>
      <c r="W235" s="89"/>
    </row>
    <row r="236" spans="1:23" s="55" customFormat="1" ht="15" customHeight="1" x14ac:dyDescent="0.3">
      <c r="A236" s="105"/>
      <c r="B236" s="108"/>
      <c r="C236" s="108"/>
      <c r="D236" s="102"/>
      <c r="E236" s="88" t="s">
        <v>19</v>
      </c>
      <c r="F236" s="11">
        <f t="shared" si="133"/>
        <v>0</v>
      </c>
      <c r="G236" s="52"/>
      <c r="H236" s="76"/>
      <c r="I236" s="76"/>
      <c r="J236" s="76"/>
      <c r="K236" s="76"/>
      <c r="L236" s="76"/>
      <c r="M236" s="53"/>
      <c r="N236" s="147">
        <f t="shared" ref="N236:N241" si="152">SUM(O236:T236)</f>
        <v>0</v>
      </c>
      <c r="O236" s="148"/>
      <c r="P236" s="167"/>
      <c r="Q236" s="167"/>
      <c r="R236" s="167"/>
      <c r="S236" s="167"/>
      <c r="T236" s="167"/>
      <c r="U236" s="148"/>
      <c r="V236" s="168"/>
      <c r="W236" s="89"/>
    </row>
    <row r="237" spans="1:23" s="55" customFormat="1" ht="15" customHeight="1" x14ac:dyDescent="0.3">
      <c r="A237" s="103" t="s">
        <v>130</v>
      </c>
      <c r="B237" s="106" t="s">
        <v>109</v>
      </c>
      <c r="C237" s="106" t="s">
        <v>124</v>
      </c>
      <c r="D237" s="100" t="s">
        <v>131</v>
      </c>
      <c r="E237" s="86" t="s">
        <v>6</v>
      </c>
      <c r="F237" s="11">
        <f t="shared" si="133"/>
        <v>250</v>
      </c>
      <c r="G237" s="43">
        <f t="shared" ref="G237:M237" si="153">SUM(G238:G241)</f>
        <v>0</v>
      </c>
      <c r="H237" s="11">
        <f t="shared" si="153"/>
        <v>0</v>
      </c>
      <c r="I237" s="11">
        <f t="shared" si="153"/>
        <v>250</v>
      </c>
      <c r="J237" s="11">
        <f t="shared" si="153"/>
        <v>0</v>
      </c>
      <c r="K237" s="11">
        <f t="shared" si="153"/>
        <v>0</v>
      </c>
      <c r="L237" s="11">
        <f t="shared" si="153"/>
        <v>0</v>
      </c>
      <c r="M237" s="44">
        <f t="shared" si="153"/>
        <v>0</v>
      </c>
      <c r="N237" s="139">
        <f t="shared" si="150"/>
        <v>100</v>
      </c>
      <c r="O237" s="140">
        <f t="shared" ref="O237:U237" si="154">SUM(O238:O241)</f>
        <v>0</v>
      </c>
      <c r="P237" s="141">
        <f t="shared" si="154"/>
        <v>0</v>
      </c>
      <c r="Q237" s="141">
        <f t="shared" si="154"/>
        <v>100</v>
      </c>
      <c r="R237" s="141">
        <f t="shared" si="154"/>
        <v>0</v>
      </c>
      <c r="S237" s="141">
        <f t="shared" si="154"/>
        <v>0</v>
      </c>
      <c r="T237" s="141">
        <f t="shared" si="154"/>
        <v>0</v>
      </c>
      <c r="U237" s="140">
        <f t="shared" si="154"/>
        <v>0</v>
      </c>
      <c r="V237" s="164"/>
      <c r="W237" s="89"/>
    </row>
    <row r="238" spans="1:23" s="55" customFormat="1" ht="15" customHeight="1" x14ac:dyDescent="0.3">
      <c r="A238" s="104"/>
      <c r="B238" s="107"/>
      <c r="C238" s="107"/>
      <c r="D238" s="101"/>
      <c r="E238" s="87" t="s">
        <v>17</v>
      </c>
      <c r="F238" s="11">
        <f t="shared" si="133"/>
        <v>0</v>
      </c>
      <c r="G238" s="51"/>
      <c r="H238" s="75"/>
      <c r="I238" s="75"/>
      <c r="J238" s="75"/>
      <c r="K238" s="75"/>
      <c r="L238" s="75"/>
      <c r="M238" s="50"/>
      <c r="N238" s="143">
        <f t="shared" si="150"/>
        <v>0</v>
      </c>
      <c r="O238" s="144"/>
      <c r="P238" s="165"/>
      <c r="Q238" s="165"/>
      <c r="R238" s="165"/>
      <c r="S238" s="165"/>
      <c r="T238" s="165"/>
      <c r="U238" s="144"/>
      <c r="V238" s="166"/>
      <c r="W238" s="89"/>
    </row>
    <row r="239" spans="1:23" s="55" customFormat="1" ht="15" customHeight="1" x14ac:dyDescent="0.3">
      <c r="A239" s="104"/>
      <c r="B239" s="107"/>
      <c r="C239" s="107"/>
      <c r="D239" s="101"/>
      <c r="E239" s="87" t="s">
        <v>2</v>
      </c>
      <c r="F239" s="11">
        <f t="shared" si="133"/>
        <v>0</v>
      </c>
      <c r="G239" s="51"/>
      <c r="H239" s="75"/>
      <c r="I239" s="75"/>
      <c r="J239" s="75"/>
      <c r="K239" s="75"/>
      <c r="L239" s="75"/>
      <c r="M239" s="50"/>
      <c r="N239" s="143">
        <f t="shared" si="150"/>
        <v>0</v>
      </c>
      <c r="O239" s="144"/>
      <c r="P239" s="165"/>
      <c r="Q239" s="165"/>
      <c r="R239" s="165"/>
      <c r="S239" s="165"/>
      <c r="T239" s="165"/>
      <c r="U239" s="144"/>
      <c r="V239" s="166"/>
      <c r="W239" s="89"/>
    </row>
    <row r="240" spans="1:23" s="55" customFormat="1" ht="15" customHeight="1" x14ac:dyDescent="0.3">
      <c r="A240" s="104"/>
      <c r="B240" s="107"/>
      <c r="C240" s="107"/>
      <c r="D240" s="101"/>
      <c r="E240" s="87" t="s">
        <v>18</v>
      </c>
      <c r="F240" s="11">
        <f t="shared" si="133"/>
        <v>250</v>
      </c>
      <c r="G240" s="51"/>
      <c r="H240" s="75"/>
      <c r="I240" s="75">
        <v>250</v>
      </c>
      <c r="J240" s="75"/>
      <c r="K240" s="75"/>
      <c r="L240" s="75"/>
      <c r="M240" s="50"/>
      <c r="N240" s="143">
        <f t="shared" si="150"/>
        <v>100</v>
      </c>
      <c r="O240" s="144"/>
      <c r="P240" s="165"/>
      <c r="Q240" s="165">
        <v>100</v>
      </c>
      <c r="R240" s="165"/>
      <c r="S240" s="165"/>
      <c r="T240" s="165"/>
      <c r="U240" s="144"/>
      <c r="V240" s="166"/>
      <c r="W240" s="89"/>
    </row>
    <row r="241" spans="1:23" s="55" customFormat="1" ht="15" customHeight="1" x14ac:dyDescent="0.3">
      <c r="A241" s="105"/>
      <c r="B241" s="108"/>
      <c r="C241" s="108"/>
      <c r="D241" s="102"/>
      <c r="E241" s="88" t="s">
        <v>19</v>
      </c>
      <c r="F241" s="11">
        <f t="shared" ref="F241:F251" si="155">SUM(H241:L241)</f>
        <v>0</v>
      </c>
      <c r="G241" s="52"/>
      <c r="H241" s="76"/>
      <c r="I241" s="76"/>
      <c r="J241" s="76"/>
      <c r="K241" s="76"/>
      <c r="L241" s="76"/>
      <c r="M241" s="53"/>
      <c r="N241" s="147">
        <f t="shared" si="152"/>
        <v>0</v>
      </c>
      <c r="O241" s="148"/>
      <c r="P241" s="167"/>
      <c r="Q241" s="167"/>
      <c r="R241" s="167"/>
      <c r="S241" s="167"/>
      <c r="T241" s="167"/>
      <c r="U241" s="148"/>
      <c r="V241" s="168"/>
      <c r="W241" s="89"/>
    </row>
    <row r="242" spans="1:23" s="8" customFormat="1" ht="15" customHeight="1" x14ac:dyDescent="0.3">
      <c r="A242" s="91" t="s">
        <v>127</v>
      </c>
      <c r="B242" s="94" t="s">
        <v>109</v>
      </c>
      <c r="C242" s="94" t="s">
        <v>208</v>
      </c>
      <c r="D242" s="97" t="s">
        <v>128</v>
      </c>
      <c r="E242" s="28" t="s">
        <v>6</v>
      </c>
      <c r="F242" s="11">
        <f t="shared" si="155"/>
        <v>3670</v>
      </c>
      <c r="G242" s="43">
        <f t="shared" ref="G242:M242" si="156">SUM(G243:G246)</f>
        <v>0</v>
      </c>
      <c r="H242" s="11">
        <f t="shared" si="156"/>
        <v>0</v>
      </c>
      <c r="I242" s="11">
        <f t="shared" si="156"/>
        <v>1835</v>
      </c>
      <c r="J242" s="11">
        <f t="shared" si="156"/>
        <v>1835</v>
      </c>
      <c r="K242" s="11">
        <f t="shared" si="156"/>
        <v>0</v>
      </c>
      <c r="L242" s="11">
        <f t="shared" si="156"/>
        <v>0</v>
      </c>
      <c r="M242" s="44">
        <f t="shared" si="156"/>
        <v>0</v>
      </c>
      <c r="N242" s="139">
        <f t="shared" ref="N242:N245" si="157">SUM(P242:T242)</f>
        <v>3970</v>
      </c>
      <c r="O242" s="140">
        <f t="shared" ref="O242:U242" si="158">SUM(O243:O246)</f>
        <v>0</v>
      </c>
      <c r="P242" s="141">
        <f t="shared" si="158"/>
        <v>470</v>
      </c>
      <c r="Q242" s="141">
        <f t="shared" si="158"/>
        <v>1333</v>
      </c>
      <c r="R242" s="141">
        <f t="shared" si="158"/>
        <v>2167</v>
      </c>
      <c r="S242" s="141">
        <f t="shared" si="158"/>
        <v>0</v>
      </c>
      <c r="T242" s="141">
        <f t="shared" si="158"/>
        <v>0</v>
      </c>
      <c r="U242" s="140">
        <f t="shared" si="158"/>
        <v>0</v>
      </c>
      <c r="V242" s="142"/>
      <c r="W242" s="7"/>
    </row>
    <row r="243" spans="1:23" s="8" customFormat="1" ht="15" customHeight="1" x14ac:dyDescent="0.3">
      <c r="A243" s="92"/>
      <c r="B243" s="95"/>
      <c r="C243" s="95"/>
      <c r="D243" s="98"/>
      <c r="E243" s="26" t="s">
        <v>17</v>
      </c>
      <c r="F243" s="11">
        <f t="shared" si="155"/>
        <v>400</v>
      </c>
      <c r="G243" s="51"/>
      <c r="H243" s="10"/>
      <c r="I243" s="10">
        <v>200</v>
      </c>
      <c r="J243" s="10">
        <v>200</v>
      </c>
      <c r="K243" s="10"/>
      <c r="L243" s="10"/>
      <c r="M243" s="50"/>
      <c r="N243" s="143">
        <f t="shared" si="157"/>
        <v>200</v>
      </c>
      <c r="O243" s="144"/>
      <c r="P243" s="145">
        <v>200</v>
      </c>
      <c r="Q243" s="145"/>
      <c r="R243" s="145"/>
      <c r="S243" s="145"/>
      <c r="T243" s="145"/>
      <c r="U243" s="144"/>
      <c r="V243" s="146"/>
      <c r="W243" s="7"/>
    </row>
    <row r="244" spans="1:23" s="8" customFormat="1" ht="15" customHeight="1" x14ac:dyDescent="0.3">
      <c r="A244" s="92"/>
      <c r="B244" s="95"/>
      <c r="C244" s="95"/>
      <c r="D244" s="98"/>
      <c r="E244" s="26" t="s">
        <v>2</v>
      </c>
      <c r="F244" s="11">
        <f t="shared" si="155"/>
        <v>70</v>
      </c>
      <c r="G244" s="51"/>
      <c r="H244" s="10"/>
      <c r="I244" s="10">
        <v>35</v>
      </c>
      <c r="J244" s="10">
        <v>35</v>
      </c>
      <c r="K244" s="10"/>
      <c r="L244" s="10"/>
      <c r="M244" s="50"/>
      <c r="N244" s="143">
        <f t="shared" si="157"/>
        <v>70</v>
      </c>
      <c r="O244" s="144"/>
      <c r="P244" s="145">
        <v>70</v>
      </c>
      <c r="Q244" s="145"/>
      <c r="R244" s="145"/>
      <c r="S244" s="145"/>
      <c r="T244" s="145"/>
      <c r="U244" s="144"/>
      <c r="V244" s="146"/>
      <c r="W244" s="7"/>
    </row>
    <row r="245" spans="1:23" s="8" customFormat="1" ht="15" customHeight="1" x14ac:dyDescent="0.3">
      <c r="A245" s="92"/>
      <c r="B245" s="95"/>
      <c r="C245" s="95"/>
      <c r="D245" s="98"/>
      <c r="E245" s="26" t="s">
        <v>18</v>
      </c>
      <c r="F245" s="11">
        <f t="shared" si="155"/>
        <v>3200</v>
      </c>
      <c r="G245" s="51"/>
      <c r="H245" s="10"/>
      <c r="I245" s="10">
        <v>1600</v>
      </c>
      <c r="J245" s="10">
        <v>1600</v>
      </c>
      <c r="K245" s="10"/>
      <c r="L245" s="10"/>
      <c r="M245" s="50"/>
      <c r="N245" s="143">
        <f t="shared" si="157"/>
        <v>3700</v>
      </c>
      <c r="O245" s="144"/>
      <c r="P245" s="145">
        <v>200</v>
      </c>
      <c r="Q245" s="145">
        <v>1333</v>
      </c>
      <c r="R245" s="145">
        <v>2167</v>
      </c>
      <c r="S245" s="145"/>
      <c r="T245" s="145"/>
      <c r="U245" s="144"/>
      <c r="V245" s="146"/>
      <c r="W245" s="7"/>
    </row>
    <row r="246" spans="1:23" s="8" customFormat="1" ht="15" customHeight="1" x14ac:dyDescent="0.3">
      <c r="A246" s="93"/>
      <c r="B246" s="96"/>
      <c r="C246" s="96"/>
      <c r="D246" s="99"/>
      <c r="E246" s="27" t="s">
        <v>19</v>
      </c>
      <c r="F246" s="11">
        <f t="shared" si="155"/>
        <v>0</v>
      </c>
      <c r="G246" s="52"/>
      <c r="H246" s="12"/>
      <c r="I246" s="12"/>
      <c r="J246" s="12"/>
      <c r="K246" s="12"/>
      <c r="L246" s="12"/>
      <c r="M246" s="53"/>
      <c r="N246" s="147">
        <f t="shared" ref="N246" si="159">SUM(O246:T246)</f>
        <v>0</v>
      </c>
      <c r="O246" s="148"/>
      <c r="P246" s="149"/>
      <c r="Q246" s="149"/>
      <c r="R246" s="149"/>
      <c r="S246" s="149"/>
      <c r="T246" s="149"/>
      <c r="U246" s="148"/>
      <c r="V246" s="150"/>
      <c r="W246" s="7"/>
    </row>
    <row r="247" spans="1:23" s="8" customFormat="1" ht="15" customHeight="1" x14ac:dyDescent="0.3">
      <c r="A247" s="91" t="s">
        <v>127</v>
      </c>
      <c r="B247" s="94" t="s">
        <v>109</v>
      </c>
      <c r="C247" s="94" t="s">
        <v>209</v>
      </c>
      <c r="D247" s="97" t="s">
        <v>179</v>
      </c>
      <c r="E247" s="28" t="s">
        <v>6</v>
      </c>
      <c r="F247" s="11">
        <f t="shared" si="155"/>
        <v>1000</v>
      </c>
      <c r="G247" s="43">
        <f t="shared" ref="G247:M247" si="160">SUM(G248:G251)</f>
        <v>0</v>
      </c>
      <c r="H247" s="11">
        <f t="shared" si="160"/>
        <v>20</v>
      </c>
      <c r="I247" s="11">
        <f t="shared" si="160"/>
        <v>180</v>
      </c>
      <c r="J247" s="11">
        <f t="shared" si="160"/>
        <v>400</v>
      </c>
      <c r="K247" s="11">
        <f t="shared" si="160"/>
        <v>400</v>
      </c>
      <c r="L247" s="11">
        <f t="shared" si="160"/>
        <v>0</v>
      </c>
      <c r="M247" s="44">
        <f t="shared" si="160"/>
        <v>0</v>
      </c>
      <c r="N247" s="139">
        <f t="shared" ref="N247:N250" si="161">SUM(P247:T247)</f>
        <v>300</v>
      </c>
      <c r="O247" s="140">
        <f t="shared" ref="O247:U247" si="162">SUM(O248:O251)</f>
        <v>0</v>
      </c>
      <c r="P247" s="141">
        <f>SUM(P248:P251)</f>
        <v>20</v>
      </c>
      <c r="Q247" s="141">
        <f>SUM(Q248:Q251)</f>
        <v>180</v>
      </c>
      <c r="R247" s="141">
        <f t="shared" si="162"/>
        <v>100</v>
      </c>
      <c r="S247" s="141">
        <f t="shared" si="162"/>
        <v>0</v>
      </c>
      <c r="T247" s="141">
        <f t="shared" si="162"/>
        <v>0</v>
      </c>
      <c r="U247" s="140">
        <f t="shared" si="162"/>
        <v>0</v>
      </c>
      <c r="V247" s="142"/>
      <c r="W247" s="7"/>
    </row>
    <row r="248" spans="1:23" s="8" customFormat="1" ht="15" customHeight="1" x14ac:dyDescent="0.3">
      <c r="A248" s="92"/>
      <c r="B248" s="95"/>
      <c r="C248" s="95"/>
      <c r="D248" s="98"/>
      <c r="E248" s="26" t="s">
        <v>17</v>
      </c>
      <c r="F248" s="11">
        <f t="shared" si="155"/>
        <v>0</v>
      </c>
      <c r="G248" s="51"/>
      <c r="H248" s="10"/>
      <c r="I248" s="10"/>
      <c r="J248" s="10"/>
      <c r="K248" s="10"/>
      <c r="L248" s="10"/>
      <c r="M248" s="50"/>
      <c r="N248" s="143">
        <f t="shared" si="161"/>
        <v>0</v>
      </c>
      <c r="O248" s="144"/>
      <c r="P248" s="145"/>
      <c r="Q248" s="145"/>
      <c r="R248" s="145"/>
      <c r="S248" s="145"/>
      <c r="T248" s="145"/>
      <c r="U248" s="144"/>
      <c r="V248" s="146"/>
      <c r="W248" s="7"/>
    </row>
    <row r="249" spans="1:23" s="8" customFormat="1" ht="15" customHeight="1" x14ac:dyDescent="0.3">
      <c r="A249" s="92"/>
      <c r="B249" s="95"/>
      <c r="C249" s="95"/>
      <c r="D249" s="98"/>
      <c r="E249" s="26" t="s">
        <v>2</v>
      </c>
      <c r="F249" s="11">
        <f t="shared" si="155"/>
        <v>0</v>
      </c>
      <c r="G249" s="51"/>
      <c r="H249" s="10"/>
      <c r="I249" s="10"/>
      <c r="J249" s="10"/>
      <c r="K249" s="10"/>
      <c r="L249" s="10"/>
      <c r="M249" s="50"/>
      <c r="N249" s="143">
        <f t="shared" si="161"/>
        <v>0</v>
      </c>
      <c r="O249" s="144"/>
      <c r="P249" s="145"/>
      <c r="Q249" s="145"/>
      <c r="R249" s="145"/>
      <c r="S249" s="145"/>
      <c r="T249" s="145"/>
      <c r="U249" s="144"/>
      <c r="V249" s="146"/>
      <c r="W249" s="7"/>
    </row>
    <row r="250" spans="1:23" s="8" customFormat="1" ht="15" customHeight="1" x14ac:dyDescent="0.3">
      <c r="A250" s="92"/>
      <c r="B250" s="95"/>
      <c r="C250" s="95"/>
      <c r="D250" s="98"/>
      <c r="E250" s="26" t="s">
        <v>18</v>
      </c>
      <c r="F250" s="11">
        <f t="shared" si="155"/>
        <v>1000</v>
      </c>
      <c r="G250" s="51"/>
      <c r="H250" s="10">
        <v>20</v>
      </c>
      <c r="I250" s="10">
        <v>180</v>
      </c>
      <c r="J250" s="10">
        <v>400</v>
      </c>
      <c r="K250" s="10">
        <v>400</v>
      </c>
      <c r="L250" s="10"/>
      <c r="M250" s="50"/>
      <c r="N250" s="143">
        <f t="shared" si="161"/>
        <v>300</v>
      </c>
      <c r="O250" s="144"/>
      <c r="P250" s="145">
        <v>20</v>
      </c>
      <c r="Q250" s="145">
        <v>180</v>
      </c>
      <c r="R250" s="145">
        <v>100</v>
      </c>
      <c r="S250" s="145"/>
      <c r="T250" s="145"/>
      <c r="U250" s="144"/>
      <c r="V250" s="146"/>
      <c r="W250" s="7"/>
    </row>
    <row r="251" spans="1:23" s="8" customFormat="1" ht="15" customHeight="1" x14ac:dyDescent="0.3">
      <c r="A251" s="93"/>
      <c r="B251" s="96"/>
      <c r="C251" s="96"/>
      <c r="D251" s="99"/>
      <c r="E251" s="27" t="s">
        <v>19</v>
      </c>
      <c r="F251" s="11">
        <f t="shared" si="155"/>
        <v>0</v>
      </c>
      <c r="G251" s="52"/>
      <c r="H251" s="12"/>
      <c r="I251" s="12"/>
      <c r="J251" s="12"/>
      <c r="K251" s="12"/>
      <c r="L251" s="12"/>
      <c r="M251" s="53"/>
      <c r="N251" s="147">
        <f t="shared" ref="N251" si="163">SUM(O251:T251)</f>
        <v>0</v>
      </c>
      <c r="O251" s="148"/>
      <c r="P251" s="149"/>
      <c r="Q251" s="149"/>
      <c r="R251" s="149"/>
      <c r="S251" s="149"/>
      <c r="T251" s="149"/>
      <c r="U251" s="148"/>
      <c r="V251" s="150"/>
      <c r="W251" s="7"/>
    </row>
    <row r="252" spans="1:23" s="6" customFormat="1" ht="15" customHeight="1" x14ac:dyDescent="0.3">
      <c r="A252" s="15"/>
      <c r="B252" s="16" t="s">
        <v>163</v>
      </c>
      <c r="C252" s="17" t="s">
        <v>164</v>
      </c>
      <c r="D252" s="22" t="s">
        <v>158</v>
      </c>
      <c r="E252" s="25"/>
      <c r="F252" s="171">
        <f>F253+F258+F263+F268</f>
        <v>27079</v>
      </c>
      <c r="G252" s="171"/>
      <c r="H252" s="171">
        <f t="shared" ref="H252:L252" si="164">H253+H258+H263+H268</f>
        <v>2069</v>
      </c>
      <c r="I252" s="171">
        <f t="shared" si="164"/>
        <v>7895</v>
      </c>
      <c r="J252" s="171">
        <f t="shared" si="164"/>
        <v>7705</v>
      </c>
      <c r="K252" s="171">
        <f t="shared" si="164"/>
        <v>6655</v>
      </c>
      <c r="L252" s="171">
        <f t="shared" si="164"/>
        <v>2755</v>
      </c>
      <c r="M252" s="172"/>
      <c r="N252" s="169">
        <f>N253+N258+N263+N268</f>
        <v>13409</v>
      </c>
      <c r="O252" s="170"/>
      <c r="P252" s="170">
        <f t="shared" ref="P252" si="165">P253+P258+P263+P268</f>
        <v>2069</v>
      </c>
      <c r="Q252" s="170">
        <f t="shared" ref="Q252" si="166">Q253+Q258+Q263+Q268</f>
        <v>4395</v>
      </c>
      <c r="R252" s="170">
        <f t="shared" ref="R252" si="167">R253+R258+R263+R268</f>
        <v>6945</v>
      </c>
      <c r="S252" s="170">
        <f t="shared" ref="S252" si="168">S253+S258+S263+S268</f>
        <v>0</v>
      </c>
      <c r="T252" s="170">
        <f t="shared" ref="T252" si="169">T253+T258+T263+T268</f>
        <v>0</v>
      </c>
      <c r="U252" s="170"/>
      <c r="V252" s="152"/>
      <c r="W252" s="5"/>
    </row>
    <row r="253" spans="1:23" s="14" customFormat="1" ht="15" customHeight="1" x14ac:dyDescent="0.3">
      <c r="A253" s="91" t="s">
        <v>44</v>
      </c>
      <c r="B253" s="94" t="s">
        <v>46</v>
      </c>
      <c r="C253" s="94" t="s">
        <v>47</v>
      </c>
      <c r="D253" s="97" t="s">
        <v>48</v>
      </c>
      <c r="E253" s="28" t="s">
        <v>6</v>
      </c>
      <c r="F253" s="11">
        <f t="shared" ref="F253:F272" si="170">SUM(H253:L253)</f>
        <v>8924</v>
      </c>
      <c r="G253" s="43">
        <f t="shared" ref="G253:M253" si="171">SUM(G254:G257)</f>
        <v>0</v>
      </c>
      <c r="H253" s="11">
        <f t="shared" si="171"/>
        <v>1744</v>
      </c>
      <c r="I253" s="11">
        <f t="shared" si="171"/>
        <v>1795</v>
      </c>
      <c r="J253" s="11">
        <f t="shared" si="171"/>
        <v>1795</v>
      </c>
      <c r="K253" s="11">
        <f t="shared" si="171"/>
        <v>1795</v>
      </c>
      <c r="L253" s="11">
        <f t="shared" si="171"/>
        <v>1795</v>
      </c>
      <c r="M253" s="44">
        <f t="shared" si="171"/>
        <v>0</v>
      </c>
      <c r="N253" s="139">
        <f t="shared" ref="N253:N266" si="172">SUM(P253:T253)</f>
        <v>5334</v>
      </c>
      <c r="O253" s="140">
        <f t="shared" ref="O253:U253" si="173">SUM(O254:O257)</f>
        <v>0</v>
      </c>
      <c r="P253" s="141">
        <f t="shared" si="173"/>
        <v>1744</v>
      </c>
      <c r="Q253" s="141">
        <f t="shared" si="173"/>
        <v>1795</v>
      </c>
      <c r="R253" s="141">
        <f t="shared" si="173"/>
        <v>1795</v>
      </c>
      <c r="S253" s="141">
        <f t="shared" si="173"/>
        <v>0</v>
      </c>
      <c r="T253" s="141">
        <f t="shared" si="173"/>
        <v>0</v>
      </c>
      <c r="U253" s="140">
        <f t="shared" si="173"/>
        <v>0</v>
      </c>
      <c r="V253" s="142"/>
      <c r="W253" s="13"/>
    </row>
    <row r="254" spans="1:23" s="14" customFormat="1" ht="15" customHeight="1" x14ac:dyDescent="0.3">
      <c r="A254" s="92"/>
      <c r="B254" s="95"/>
      <c r="C254" s="95"/>
      <c r="D254" s="98"/>
      <c r="E254" s="26" t="s">
        <v>17</v>
      </c>
      <c r="F254" s="11">
        <f t="shared" si="170"/>
        <v>0</v>
      </c>
      <c r="G254" s="51"/>
      <c r="H254" s="10"/>
      <c r="I254" s="10"/>
      <c r="J254" s="10"/>
      <c r="K254" s="10"/>
      <c r="L254" s="10"/>
      <c r="M254" s="50"/>
      <c r="N254" s="143">
        <f t="shared" si="172"/>
        <v>0</v>
      </c>
      <c r="O254" s="144"/>
      <c r="P254" s="145"/>
      <c r="Q254" s="145"/>
      <c r="R254" s="145"/>
      <c r="S254" s="145"/>
      <c r="T254" s="145"/>
      <c r="U254" s="144"/>
      <c r="V254" s="146"/>
      <c r="W254" s="13"/>
    </row>
    <row r="255" spans="1:23" s="14" customFormat="1" ht="15" customHeight="1" x14ac:dyDescent="0.3">
      <c r="A255" s="92"/>
      <c r="B255" s="95"/>
      <c r="C255" s="95"/>
      <c r="D255" s="98"/>
      <c r="E255" s="26" t="s">
        <v>2</v>
      </c>
      <c r="F255" s="11">
        <f t="shared" si="170"/>
        <v>0</v>
      </c>
      <c r="G255" s="51"/>
      <c r="H255" s="10"/>
      <c r="I255" s="10"/>
      <c r="J255" s="10"/>
      <c r="K255" s="10"/>
      <c r="L255" s="10"/>
      <c r="M255" s="50"/>
      <c r="N255" s="143">
        <f t="shared" si="172"/>
        <v>0</v>
      </c>
      <c r="O255" s="144"/>
      <c r="P255" s="145"/>
      <c r="Q255" s="145"/>
      <c r="R255" s="145"/>
      <c r="S255" s="145"/>
      <c r="T255" s="145"/>
      <c r="U255" s="144"/>
      <c r="V255" s="146"/>
      <c r="W255" s="13"/>
    </row>
    <row r="256" spans="1:23" s="14" customFormat="1" ht="15" customHeight="1" x14ac:dyDescent="0.3">
      <c r="A256" s="92"/>
      <c r="B256" s="95"/>
      <c r="C256" s="95"/>
      <c r="D256" s="98"/>
      <c r="E256" s="26" t="s">
        <v>18</v>
      </c>
      <c r="F256" s="11">
        <f t="shared" si="170"/>
        <v>7054</v>
      </c>
      <c r="G256" s="51"/>
      <c r="H256" s="10">
        <v>1394</v>
      </c>
      <c r="I256" s="10">
        <v>1415</v>
      </c>
      <c r="J256" s="10">
        <v>1415</v>
      </c>
      <c r="K256" s="10">
        <v>1415</v>
      </c>
      <c r="L256" s="10">
        <v>1415</v>
      </c>
      <c r="M256" s="50"/>
      <c r="N256" s="143">
        <f t="shared" si="172"/>
        <v>4089</v>
      </c>
      <c r="O256" s="144"/>
      <c r="P256" s="145">
        <v>1394</v>
      </c>
      <c r="Q256" s="145">
        <v>1415</v>
      </c>
      <c r="R256" s="145">
        <v>1280</v>
      </c>
      <c r="S256" s="145"/>
      <c r="T256" s="145"/>
      <c r="U256" s="144"/>
      <c r="V256" s="146"/>
      <c r="W256" s="13"/>
    </row>
    <row r="257" spans="1:23" s="14" customFormat="1" ht="15" customHeight="1" x14ac:dyDescent="0.3">
      <c r="A257" s="93"/>
      <c r="B257" s="96"/>
      <c r="C257" s="96"/>
      <c r="D257" s="99"/>
      <c r="E257" s="27" t="s">
        <v>19</v>
      </c>
      <c r="F257" s="11">
        <f t="shared" si="170"/>
        <v>1870</v>
      </c>
      <c r="G257" s="52"/>
      <c r="H257" s="12">
        <v>350</v>
      </c>
      <c r="I257" s="12">
        <v>380</v>
      </c>
      <c r="J257" s="12">
        <v>380</v>
      </c>
      <c r="K257" s="12">
        <v>380</v>
      </c>
      <c r="L257" s="12">
        <v>380</v>
      </c>
      <c r="M257" s="53"/>
      <c r="N257" s="147">
        <f t="shared" ref="N257:N267" si="174">SUM(O257:T257)</f>
        <v>1245</v>
      </c>
      <c r="O257" s="148"/>
      <c r="P257" s="149">
        <v>350</v>
      </c>
      <c r="Q257" s="149">
        <v>380</v>
      </c>
      <c r="R257" s="149">
        <v>515</v>
      </c>
      <c r="S257" s="149"/>
      <c r="T257" s="149"/>
      <c r="U257" s="148"/>
      <c r="V257" s="150"/>
      <c r="W257" s="13"/>
    </row>
    <row r="258" spans="1:23" s="48" customFormat="1" ht="15" customHeight="1" x14ac:dyDescent="0.3">
      <c r="A258" s="91" t="s">
        <v>44</v>
      </c>
      <c r="B258" s="94" t="s">
        <v>46</v>
      </c>
      <c r="C258" s="94" t="s">
        <v>49</v>
      </c>
      <c r="D258" s="97" t="s">
        <v>50</v>
      </c>
      <c r="E258" s="28" t="s">
        <v>6</v>
      </c>
      <c r="F258" s="11">
        <f t="shared" si="170"/>
        <v>14600</v>
      </c>
      <c r="G258" s="43">
        <f t="shared" ref="G258:M258" si="175">SUM(G259:G262)</f>
        <v>0</v>
      </c>
      <c r="H258" s="11">
        <f t="shared" si="175"/>
        <v>0</v>
      </c>
      <c r="I258" s="11">
        <f t="shared" si="175"/>
        <v>5700</v>
      </c>
      <c r="J258" s="11">
        <f t="shared" si="175"/>
        <v>5000</v>
      </c>
      <c r="K258" s="11">
        <f t="shared" si="175"/>
        <v>3900</v>
      </c>
      <c r="L258" s="11">
        <f t="shared" si="175"/>
        <v>0</v>
      </c>
      <c r="M258" s="44">
        <f t="shared" si="175"/>
        <v>0</v>
      </c>
      <c r="N258" s="139">
        <f t="shared" si="172"/>
        <v>6900</v>
      </c>
      <c r="O258" s="140">
        <f t="shared" ref="O258:U258" si="176">SUM(O259:O262)</f>
        <v>0</v>
      </c>
      <c r="P258" s="141">
        <f t="shared" si="176"/>
        <v>0</v>
      </c>
      <c r="Q258" s="141">
        <f t="shared" si="176"/>
        <v>2200</v>
      </c>
      <c r="R258" s="141">
        <f t="shared" si="176"/>
        <v>4700</v>
      </c>
      <c r="S258" s="141">
        <f t="shared" si="176"/>
        <v>0</v>
      </c>
      <c r="T258" s="141">
        <f t="shared" si="176"/>
        <v>0</v>
      </c>
      <c r="U258" s="140">
        <f t="shared" si="176"/>
        <v>0</v>
      </c>
      <c r="V258" s="142"/>
      <c r="W258" s="49"/>
    </row>
    <row r="259" spans="1:23" s="48" customFormat="1" ht="15" customHeight="1" x14ac:dyDescent="0.3">
      <c r="A259" s="92"/>
      <c r="B259" s="95"/>
      <c r="C259" s="95"/>
      <c r="D259" s="98"/>
      <c r="E259" s="26" t="s">
        <v>17</v>
      </c>
      <c r="F259" s="11">
        <f t="shared" si="170"/>
        <v>0</v>
      </c>
      <c r="G259" s="51"/>
      <c r="H259" s="10"/>
      <c r="I259" s="10"/>
      <c r="J259" s="10"/>
      <c r="K259" s="10"/>
      <c r="L259" s="10"/>
      <c r="M259" s="50"/>
      <c r="N259" s="143">
        <f t="shared" si="172"/>
        <v>0</v>
      </c>
      <c r="O259" s="144"/>
      <c r="P259" s="165"/>
      <c r="Q259" s="145"/>
      <c r="R259" s="145"/>
      <c r="S259" s="145"/>
      <c r="T259" s="145"/>
      <c r="U259" s="144"/>
      <c r="V259" s="146"/>
      <c r="W259" s="49"/>
    </row>
    <row r="260" spans="1:23" s="48" customFormat="1" ht="15" customHeight="1" x14ac:dyDescent="0.3">
      <c r="A260" s="92"/>
      <c r="B260" s="95"/>
      <c r="C260" s="95"/>
      <c r="D260" s="98"/>
      <c r="E260" s="26" t="s">
        <v>2</v>
      </c>
      <c r="F260" s="11">
        <f t="shared" si="170"/>
        <v>2000</v>
      </c>
      <c r="G260" s="51"/>
      <c r="H260" s="10"/>
      <c r="I260" s="10"/>
      <c r="J260" s="10">
        <v>2000</v>
      </c>
      <c r="K260" s="10"/>
      <c r="L260" s="10"/>
      <c r="M260" s="50"/>
      <c r="N260" s="143">
        <f t="shared" si="172"/>
        <v>0</v>
      </c>
      <c r="O260" s="144"/>
      <c r="P260" s="165"/>
      <c r="Q260" s="145"/>
      <c r="R260" s="145"/>
      <c r="S260" s="145"/>
      <c r="T260" s="145"/>
      <c r="U260" s="144"/>
      <c r="V260" s="146"/>
      <c r="W260" s="49"/>
    </row>
    <row r="261" spans="1:23" s="48" customFormat="1" ht="15" customHeight="1" x14ac:dyDescent="0.3">
      <c r="A261" s="92"/>
      <c r="B261" s="95"/>
      <c r="C261" s="95"/>
      <c r="D261" s="98"/>
      <c r="E261" s="26" t="s">
        <v>18</v>
      </c>
      <c r="F261" s="11">
        <f t="shared" si="170"/>
        <v>8400</v>
      </c>
      <c r="G261" s="51"/>
      <c r="H261" s="10"/>
      <c r="I261" s="10">
        <v>3500</v>
      </c>
      <c r="J261" s="10">
        <v>1000</v>
      </c>
      <c r="K261" s="10">
        <v>3900</v>
      </c>
      <c r="L261" s="10"/>
      <c r="M261" s="50"/>
      <c r="N261" s="143">
        <f t="shared" si="172"/>
        <v>4700</v>
      </c>
      <c r="O261" s="144"/>
      <c r="P261" s="165"/>
      <c r="Q261" s="145"/>
      <c r="R261" s="145">
        <v>4700</v>
      </c>
      <c r="S261" s="145"/>
      <c r="T261" s="145"/>
      <c r="U261" s="144"/>
      <c r="V261" s="146"/>
      <c r="W261" s="49"/>
    </row>
    <row r="262" spans="1:23" s="48" customFormat="1" ht="15" customHeight="1" x14ac:dyDescent="0.3">
      <c r="A262" s="93"/>
      <c r="B262" s="96"/>
      <c r="C262" s="96"/>
      <c r="D262" s="99"/>
      <c r="E262" s="27" t="s">
        <v>19</v>
      </c>
      <c r="F262" s="11">
        <f t="shared" si="170"/>
        <v>4200</v>
      </c>
      <c r="G262" s="52"/>
      <c r="H262" s="12"/>
      <c r="I262" s="12">
        <v>2200</v>
      </c>
      <c r="J262" s="12">
        <v>2000</v>
      </c>
      <c r="K262" s="12"/>
      <c r="L262" s="12"/>
      <c r="M262" s="53"/>
      <c r="N262" s="147">
        <f t="shared" si="174"/>
        <v>2200</v>
      </c>
      <c r="O262" s="148"/>
      <c r="P262" s="149"/>
      <c r="Q262" s="149">
        <v>2200</v>
      </c>
      <c r="R262" s="149"/>
      <c r="S262" s="149"/>
      <c r="T262" s="149"/>
      <c r="U262" s="148"/>
      <c r="V262" s="150"/>
      <c r="W262" s="49"/>
    </row>
    <row r="263" spans="1:23" s="14" customFormat="1" ht="15" customHeight="1" x14ac:dyDescent="0.3">
      <c r="A263" s="91" t="s">
        <v>44</v>
      </c>
      <c r="B263" s="94" t="s">
        <v>46</v>
      </c>
      <c r="C263" s="94" t="s">
        <v>91</v>
      </c>
      <c r="D263" s="97" t="s">
        <v>180</v>
      </c>
      <c r="E263" s="28" t="s">
        <v>6</v>
      </c>
      <c r="F263" s="11">
        <f t="shared" si="170"/>
        <v>2175</v>
      </c>
      <c r="G263" s="43">
        <f t="shared" ref="G263:M263" si="177">SUM(G264:G267)</f>
        <v>0</v>
      </c>
      <c r="H263" s="11">
        <f t="shared" si="177"/>
        <v>325</v>
      </c>
      <c r="I263" s="11">
        <f t="shared" si="177"/>
        <v>400</v>
      </c>
      <c r="J263" s="11">
        <f t="shared" si="177"/>
        <v>450</v>
      </c>
      <c r="K263" s="11">
        <f t="shared" si="177"/>
        <v>500</v>
      </c>
      <c r="L263" s="11">
        <f t="shared" si="177"/>
        <v>500</v>
      </c>
      <c r="M263" s="44">
        <f t="shared" si="177"/>
        <v>0</v>
      </c>
      <c r="N263" s="139">
        <f t="shared" si="172"/>
        <v>1175</v>
      </c>
      <c r="O263" s="140">
        <f t="shared" ref="O263:U263" si="178">SUM(O264:O267)</f>
        <v>0</v>
      </c>
      <c r="P263" s="141">
        <f t="shared" si="178"/>
        <v>325</v>
      </c>
      <c r="Q263" s="141">
        <f t="shared" si="178"/>
        <v>400</v>
      </c>
      <c r="R263" s="141">
        <f t="shared" si="178"/>
        <v>450</v>
      </c>
      <c r="S263" s="141">
        <f t="shared" si="178"/>
        <v>0</v>
      </c>
      <c r="T263" s="141">
        <f t="shared" si="178"/>
        <v>0</v>
      </c>
      <c r="U263" s="140">
        <f t="shared" si="178"/>
        <v>0</v>
      </c>
      <c r="V263" s="142"/>
      <c r="W263" s="13"/>
    </row>
    <row r="264" spans="1:23" s="14" customFormat="1" ht="15" customHeight="1" x14ac:dyDescent="0.3">
      <c r="A264" s="92"/>
      <c r="B264" s="95"/>
      <c r="C264" s="95"/>
      <c r="D264" s="98"/>
      <c r="E264" s="26" t="s">
        <v>17</v>
      </c>
      <c r="F264" s="11">
        <f t="shared" si="170"/>
        <v>0</v>
      </c>
      <c r="G264" s="51"/>
      <c r="H264" s="10"/>
      <c r="I264" s="10"/>
      <c r="J264" s="10"/>
      <c r="K264" s="10"/>
      <c r="L264" s="10"/>
      <c r="M264" s="50"/>
      <c r="N264" s="143">
        <f t="shared" si="172"/>
        <v>0</v>
      </c>
      <c r="O264" s="144"/>
      <c r="P264" s="165"/>
      <c r="Q264" s="145"/>
      <c r="R264" s="145"/>
      <c r="S264" s="145"/>
      <c r="T264" s="145"/>
      <c r="U264" s="144"/>
      <c r="V264" s="146"/>
      <c r="W264" s="13"/>
    </row>
    <row r="265" spans="1:23" s="14" customFormat="1" ht="15" customHeight="1" x14ac:dyDescent="0.3">
      <c r="A265" s="92"/>
      <c r="B265" s="95"/>
      <c r="C265" s="95"/>
      <c r="D265" s="98"/>
      <c r="E265" s="26" t="s">
        <v>2</v>
      </c>
      <c r="F265" s="11">
        <f t="shared" si="170"/>
        <v>0</v>
      </c>
      <c r="G265" s="51"/>
      <c r="H265" s="10"/>
      <c r="I265" s="10"/>
      <c r="J265" s="10"/>
      <c r="K265" s="10"/>
      <c r="L265" s="10"/>
      <c r="M265" s="50"/>
      <c r="N265" s="143">
        <f t="shared" si="172"/>
        <v>0</v>
      </c>
      <c r="O265" s="144"/>
      <c r="P265" s="165"/>
      <c r="Q265" s="145"/>
      <c r="R265" s="145"/>
      <c r="S265" s="145"/>
      <c r="T265" s="145"/>
      <c r="U265" s="144"/>
      <c r="V265" s="146"/>
      <c r="W265" s="13"/>
    </row>
    <row r="266" spans="1:23" s="14" customFormat="1" ht="15" customHeight="1" x14ac:dyDescent="0.3">
      <c r="A266" s="92"/>
      <c r="B266" s="95"/>
      <c r="C266" s="95"/>
      <c r="D266" s="98"/>
      <c r="E266" s="26" t="s">
        <v>18</v>
      </c>
      <c r="F266" s="11">
        <f t="shared" si="170"/>
        <v>2175</v>
      </c>
      <c r="G266" s="51"/>
      <c r="H266" s="10">
        <v>325</v>
      </c>
      <c r="I266" s="10">
        <v>400</v>
      </c>
      <c r="J266" s="10">
        <v>450</v>
      </c>
      <c r="K266" s="10">
        <v>500</v>
      </c>
      <c r="L266" s="10">
        <v>500</v>
      </c>
      <c r="M266" s="50"/>
      <c r="N266" s="143">
        <f t="shared" si="172"/>
        <v>1175</v>
      </c>
      <c r="O266" s="144"/>
      <c r="P266" s="165">
        <v>325</v>
      </c>
      <c r="Q266" s="145">
        <v>400</v>
      </c>
      <c r="R266" s="145">
        <v>450</v>
      </c>
      <c r="S266" s="145"/>
      <c r="T266" s="145"/>
      <c r="U266" s="144"/>
      <c r="V266" s="146"/>
      <c r="W266" s="13"/>
    </row>
    <row r="267" spans="1:23" s="14" customFormat="1" ht="15" customHeight="1" x14ac:dyDescent="0.3">
      <c r="A267" s="93"/>
      <c r="B267" s="96"/>
      <c r="C267" s="96"/>
      <c r="D267" s="99"/>
      <c r="E267" s="27" t="s">
        <v>19</v>
      </c>
      <c r="F267" s="11">
        <f t="shared" si="170"/>
        <v>0</v>
      </c>
      <c r="G267" s="52"/>
      <c r="H267" s="12"/>
      <c r="I267" s="12"/>
      <c r="J267" s="12"/>
      <c r="K267" s="12"/>
      <c r="L267" s="12"/>
      <c r="M267" s="53"/>
      <c r="N267" s="147">
        <f t="shared" si="174"/>
        <v>0</v>
      </c>
      <c r="O267" s="148"/>
      <c r="P267" s="149"/>
      <c r="Q267" s="149"/>
      <c r="R267" s="149"/>
      <c r="S267" s="149"/>
      <c r="T267" s="149"/>
      <c r="U267" s="148"/>
      <c r="V267" s="150"/>
      <c r="W267" s="13"/>
    </row>
    <row r="268" spans="1:23" s="14" customFormat="1" ht="15" customHeight="1" x14ac:dyDescent="0.3">
      <c r="A268" s="91" t="s">
        <v>132</v>
      </c>
      <c r="B268" s="94" t="s">
        <v>46</v>
      </c>
      <c r="C268" s="94" t="s">
        <v>133</v>
      </c>
      <c r="D268" s="97" t="s">
        <v>181</v>
      </c>
      <c r="E268" s="28" t="s">
        <v>6</v>
      </c>
      <c r="F268" s="11">
        <f t="shared" si="170"/>
        <v>1380</v>
      </c>
      <c r="G268" s="43">
        <f t="shared" ref="G268:M268" si="179">SUM(G269:G272)</f>
        <v>0</v>
      </c>
      <c r="H268" s="11">
        <f t="shared" si="179"/>
        <v>0</v>
      </c>
      <c r="I268" s="11">
        <f t="shared" si="179"/>
        <v>0</v>
      </c>
      <c r="J268" s="11">
        <f t="shared" si="179"/>
        <v>460</v>
      </c>
      <c r="K268" s="11">
        <f t="shared" si="179"/>
        <v>460</v>
      </c>
      <c r="L268" s="11">
        <f t="shared" si="179"/>
        <v>460</v>
      </c>
      <c r="M268" s="44">
        <f t="shared" si="179"/>
        <v>0</v>
      </c>
      <c r="N268" s="139">
        <f t="shared" ref="N268:N269" si="180">SUM(P268:T268)</f>
        <v>0</v>
      </c>
      <c r="O268" s="140">
        <f t="shared" ref="O268:U268" si="181">SUM(O269:O272)</f>
        <v>0</v>
      </c>
      <c r="P268" s="141">
        <f t="shared" si="181"/>
        <v>0</v>
      </c>
      <c r="Q268" s="141">
        <f t="shared" si="181"/>
        <v>0</v>
      </c>
      <c r="R268" s="141">
        <f t="shared" si="181"/>
        <v>0</v>
      </c>
      <c r="S268" s="141">
        <f t="shared" si="181"/>
        <v>0</v>
      </c>
      <c r="T268" s="141">
        <f t="shared" si="181"/>
        <v>0</v>
      </c>
      <c r="U268" s="140">
        <f t="shared" si="181"/>
        <v>0</v>
      </c>
      <c r="V268" s="142"/>
      <c r="W268" s="13"/>
    </row>
    <row r="269" spans="1:23" s="8" customFormat="1" ht="15" customHeight="1" x14ac:dyDescent="0.3">
      <c r="A269" s="92"/>
      <c r="B269" s="95"/>
      <c r="C269" s="95"/>
      <c r="D269" s="98"/>
      <c r="E269" s="26" t="s">
        <v>17</v>
      </c>
      <c r="F269" s="11">
        <f t="shared" si="170"/>
        <v>0</v>
      </c>
      <c r="G269" s="51"/>
      <c r="H269" s="10"/>
      <c r="I269" s="10"/>
      <c r="J269" s="10"/>
      <c r="K269" s="10"/>
      <c r="L269" s="10"/>
      <c r="M269" s="50"/>
      <c r="N269" s="143">
        <f t="shared" si="180"/>
        <v>0</v>
      </c>
      <c r="O269" s="144"/>
      <c r="P269" s="145"/>
      <c r="Q269" s="145"/>
      <c r="R269" s="145"/>
      <c r="S269" s="145"/>
      <c r="T269" s="145"/>
      <c r="U269" s="144"/>
      <c r="V269" s="146"/>
      <c r="W269" s="7"/>
    </row>
    <row r="270" spans="1:23" s="8" customFormat="1" ht="15" customHeight="1" x14ac:dyDescent="0.3">
      <c r="A270" s="92"/>
      <c r="B270" s="95"/>
      <c r="C270" s="95"/>
      <c r="D270" s="98"/>
      <c r="E270" s="26" t="s">
        <v>2</v>
      </c>
      <c r="F270" s="11">
        <f t="shared" si="170"/>
        <v>0</v>
      </c>
      <c r="G270" s="51"/>
      <c r="H270" s="10"/>
      <c r="I270" s="10"/>
      <c r="J270" s="10"/>
      <c r="K270" s="10"/>
      <c r="L270" s="10"/>
      <c r="M270" s="50"/>
      <c r="N270" s="143">
        <f t="shared" ref="N270:N271" si="182">SUM(P270:T270)</f>
        <v>0</v>
      </c>
      <c r="O270" s="144"/>
      <c r="P270" s="145"/>
      <c r="Q270" s="145"/>
      <c r="R270" s="145"/>
      <c r="S270" s="145"/>
      <c r="T270" s="145"/>
      <c r="U270" s="144"/>
      <c r="V270" s="146"/>
      <c r="W270" s="7"/>
    </row>
    <row r="271" spans="1:23" s="8" customFormat="1" ht="15" customHeight="1" x14ac:dyDescent="0.3">
      <c r="A271" s="92"/>
      <c r="B271" s="95"/>
      <c r="C271" s="95"/>
      <c r="D271" s="98"/>
      <c r="E271" s="26" t="s">
        <v>18</v>
      </c>
      <c r="F271" s="11">
        <f t="shared" si="170"/>
        <v>1380</v>
      </c>
      <c r="G271" s="51"/>
      <c r="H271" s="10"/>
      <c r="I271" s="10"/>
      <c r="J271" s="10">
        <v>460</v>
      </c>
      <c r="K271" s="10">
        <v>460</v>
      </c>
      <c r="L271" s="10">
        <v>460</v>
      </c>
      <c r="M271" s="50"/>
      <c r="N271" s="143">
        <f t="shared" si="182"/>
        <v>0</v>
      </c>
      <c r="O271" s="144"/>
      <c r="P271" s="145"/>
      <c r="Q271" s="145"/>
      <c r="R271" s="145"/>
      <c r="S271" s="145"/>
      <c r="T271" s="145"/>
      <c r="U271" s="144"/>
      <c r="V271" s="146"/>
      <c r="W271" s="7"/>
    </row>
    <row r="272" spans="1:23" s="8" customFormat="1" ht="15" customHeight="1" x14ac:dyDescent="0.3">
      <c r="A272" s="93"/>
      <c r="B272" s="96"/>
      <c r="C272" s="96"/>
      <c r="D272" s="99"/>
      <c r="E272" s="27" t="s">
        <v>19</v>
      </c>
      <c r="F272" s="11">
        <f t="shared" si="170"/>
        <v>0</v>
      </c>
      <c r="G272" s="52"/>
      <c r="H272" s="12"/>
      <c r="I272" s="12"/>
      <c r="J272" s="12"/>
      <c r="K272" s="12"/>
      <c r="L272" s="12"/>
      <c r="M272" s="53"/>
      <c r="N272" s="147">
        <f t="shared" ref="N272" si="183">SUM(O272:T272)</f>
        <v>0</v>
      </c>
      <c r="O272" s="148"/>
      <c r="P272" s="145"/>
      <c r="Q272" s="145"/>
      <c r="R272" s="145"/>
      <c r="S272" s="145"/>
      <c r="T272" s="145"/>
      <c r="U272" s="148"/>
      <c r="V272" s="150"/>
      <c r="W272" s="7"/>
    </row>
    <row r="273" spans="1:23" s="6" customFormat="1" ht="15" customHeight="1" x14ac:dyDescent="0.3">
      <c r="A273" s="15"/>
      <c r="B273" s="16" t="s">
        <v>161</v>
      </c>
      <c r="C273" s="17" t="s">
        <v>162</v>
      </c>
      <c r="D273" s="22" t="s">
        <v>158</v>
      </c>
      <c r="E273" s="25"/>
      <c r="F273" s="171">
        <f>F274+F279+F284+F289+F294+F299+F304+F309+F314+F319+F324+F329+F334+F339+F344+F349</f>
        <v>62894.8</v>
      </c>
      <c r="G273" s="171"/>
      <c r="H273" s="171">
        <f t="shared" ref="H273:L273" si="184">H274+H279+H284+H289+H294+H299+H304+H309+H314+H319+H324+H329+H334+H339+H344+H349</f>
        <v>8538.7999999999993</v>
      </c>
      <c r="I273" s="171">
        <f t="shared" si="184"/>
        <v>8320</v>
      </c>
      <c r="J273" s="171">
        <f t="shared" si="184"/>
        <v>6705</v>
      </c>
      <c r="K273" s="171">
        <f t="shared" si="184"/>
        <v>27811</v>
      </c>
      <c r="L273" s="171">
        <f t="shared" si="184"/>
        <v>11520</v>
      </c>
      <c r="M273" s="172"/>
      <c r="N273" s="169">
        <f>N274+N279+N284+N289+N294+N299+N304+N309+N314+N319+N324+N329+N334+N339+N344+N349</f>
        <v>28116.2</v>
      </c>
      <c r="O273" s="170"/>
      <c r="P273" s="170">
        <f t="shared" ref="P273" si="185">P274+P279+P284+P289+P294+P299+P304+P309+P314+P319+P324+P329+P334+P339+P344+P349</f>
        <v>8680.2000000000007</v>
      </c>
      <c r="Q273" s="170">
        <f t="shared" ref="Q273" si="186">Q274+Q279+Q284+Q289+Q294+Q299+Q304+Q309+Q314+Q319+Q324+Q329+Q334+Q339+Q344+Q349</f>
        <v>13718</v>
      </c>
      <c r="R273" s="170">
        <f t="shared" ref="R273" si="187">R274+R279+R284+R289+R294+R299+R304+R309+R314+R319+R324+R329+R334+R339+R344+R349</f>
        <v>5718</v>
      </c>
      <c r="S273" s="170">
        <f t="shared" ref="S273" si="188">S274+S279+S284+S289+S294+S299+S304+S309+S314+S319+S324+S329+S334+S339+S344+S349</f>
        <v>0</v>
      </c>
      <c r="T273" s="170">
        <f t="shared" ref="T273" si="189">T274+T279+T284+T289+T294+T299+T304+T309+T314+T319+T324+T329+T334+T339+T344+T349</f>
        <v>0</v>
      </c>
      <c r="U273" s="170"/>
      <c r="V273" s="152"/>
      <c r="W273" s="5"/>
    </row>
    <row r="274" spans="1:23" s="9" customFormat="1" ht="12" x14ac:dyDescent="0.3">
      <c r="A274" s="91" t="s">
        <v>201</v>
      </c>
      <c r="B274" s="94" t="s">
        <v>29</v>
      </c>
      <c r="C274" s="94" t="s">
        <v>35</v>
      </c>
      <c r="D274" s="97" t="s">
        <v>31</v>
      </c>
      <c r="E274" s="28" t="s">
        <v>6</v>
      </c>
      <c r="F274" s="11">
        <f t="shared" ref="F274:F278" si="190">SUM(H274:L274)</f>
        <v>3346</v>
      </c>
      <c r="G274" s="43">
        <v>0</v>
      </c>
      <c r="H274" s="11">
        <f>SUM(H275:H278)</f>
        <v>856</v>
      </c>
      <c r="I274" s="11">
        <f t="shared" ref="I274:L274" si="191">SUM(I275:I278)</f>
        <v>2100</v>
      </c>
      <c r="J274" s="11">
        <f t="shared" si="191"/>
        <v>130</v>
      </c>
      <c r="K274" s="11">
        <f t="shared" si="191"/>
        <v>130</v>
      </c>
      <c r="L274" s="11">
        <f t="shared" si="191"/>
        <v>130</v>
      </c>
      <c r="M274" s="44">
        <f t="shared" ref="M274" si="192">SUM(M275:M278)</f>
        <v>0</v>
      </c>
      <c r="N274" s="139">
        <f>SUM(N275:N278)</f>
        <v>7179</v>
      </c>
      <c r="O274" s="140">
        <f t="shared" ref="O274" si="193">SUM(O275:O278)</f>
        <v>0</v>
      </c>
      <c r="P274" s="141">
        <f>SUM(P275:P278)</f>
        <v>856</v>
      </c>
      <c r="Q274" s="141">
        <f>SUM(Q275:Q278)</f>
        <v>6214</v>
      </c>
      <c r="R274" s="141">
        <f>SUM(R275:R278)</f>
        <v>109</v>
      </c>
      <c r="S274" s="141">
        <v>0</v>
      </c>
      <c r="T274" s="141">
        <v>0</v>
      </c>
      <c r="U274" s="140">
        <v>0</v>
      </c>
      <c r="V274" s="142"/>
      <c r="W274" s="41"/>
    </row>
    <row r="275" spans="1:23" s="8" customFormat="1" ht="15" customHeight="1" x14ac:dyDescent="0.3">
      <c r="A275" s="92"/>
      <c r="B275" s="95"/>
      <c r="C275" s="95"/>
      <c r="D275" s="98"/>
      <c r="E275" s="26" t="s">
        <v>17</v>
      </c>
      <c r="F275" s="11">
        <f t="shared" si="190"/>
        <v>415</v>
      </c>
      <c r="G275" s="51"/>
      <c r="H275" s="10">
        <v>415</v>
      </c>
      <c r="I275" s="10"/>
      <c r="J275" s="10"/>
      <c r="K275" s="10"/>
      <c r="L275" s="10"/>
      <c r="M275" s="50"/>
      <c r="N275" s="143">
        <f t="shared" ref="N275:N335" si="194">SUM(P275:T275)</f>
        <v>415</v>
      </c>
      <c r="O275" s="144"/>
      <c r="P275" s="145">
        <v>415</v>
      </c>
      <c r="Q275" s="145"/>
      <c r="R275" s="145"/>
      <c r="S275" s="145"/>
      <c r="T275" s="145"/>
      <c r="U275" s="144"/>
      <c r="V275" s="146"/>
      <c r="W275" s="7"/>
    </row>
    <row r="276" spans="1:23" s="8" customFormat="1" ht="15" customHeight="1" x14ac:dyDescent="0.3">
      <c r="A276" s="92"/>
      <c r="B276" s="95"/>
      <c r="C276" s="95"/>
      <c r="D276" s="98"/>
      <c r="E276" s="26" t="s">
        <v>2</v>
      </c>
      <c r="F276" s="11">
        <f t="shared" si="190"/>
        <v>558</v>
      </c>
      <c r="G276" s="51"/>
      <c r="H276" s="10">
        <v>13</v>
      </c>
      <c r="I276" s="10">
        <v>500</v>
      </c>
      <c r="J276" s="10">
        <v>15</v>
      </c>
      <c r="K276" s="10">
        <v>15</v>
      </c>
      <c r="L276" s="10">
        <v>15</v>
      </c>
      <c r="M276" s="50"/>
      <c r="N276" s="143">
        <f t="shared" ref="N276:N337" si="195">SUM(P276:T276)</f>
        <v>513</v>
      </c>
      <c r="O276" s="144"/>
      <c r="P276" s="145">
        <v>13</v>
      </c>
      <c r="Q276" s="145">
        <v>500</v>
      </c>
      <c r="R276" s="145"/>
      <c r="S276" s="145"/>
      <c r="T276" s="145"/>
      <c r="U276" s="144"/>
      <c r="V276" s="146"/>
      <c r="W276" s="7"/>
    </row>
    <row r="277" spans="1:23" s="8" customFormat="1" ht="15" customHeight="1" x14ac:dyDescent="0.3">
      <c r="A277" s="92"/>
      <c r="B277" s="95"/>
      <c r="C277" s="95"/>
      <c r="D277" s="98"/>
      <c r="E277" s="26" t="s">
        <v>18</v>
      </c>
      <c r="F277" s="11">
        <f t="shared" si="190"/>
        <v>973</v>
      </c>
      <c r="G277" s="51"/>
      <c r="H277" s="10">
        <v>428</v>
      </c>
      <c r="I277" s="10">
        <v>200</v>
      </c>
      <c r="J277" s="10">
        <v>115</v>
      </c>
      <c r="K277" s="10">
        <v>115</v>
      </c>
      <c r="L277" s="10">
        <v>115</v>
      </c>
      <c r="M277" s="50"/>
      <c r="N277" s="143">
        <f t="shared" si="195"/>
        <v>851</v>
      </c>
      <c r="O277" s="144"/>
      <c r="P277" s="145">
        <v>428</v>
      </c>
      <c r="Q277" s="145">
        <v>314</v>
      </c>
      <c r="R277" s="145">
        <v>109</v>
      </c>
      <c r="S277" s="145"/>
      <c r="T277" s="145"/>
      <c r="U277" s="144"/>
      <c r="V277" s="146"/>
      <c r="W277" s="7"/>
    </row>
    <row r="278" spans="1:23" s="8" customFormat="1" ht="15" customHeight="1" x14ac:dyDescent="0.3">
      <c r="A278" s="93"/>
      <c r="B278" s="96"/>
      <c r="C278" s="96"/>
      <c r="D278" s="99"/>
      <c r="E278" s="27" t="s">
        <v>19</v>
      </c>
      <c r="F278" s="11">
        <f t="shared" si="190"/>
        <v>1400</v>
      </c>
      <c r="G278" s="52"/>
      <c r="H278" s="12"/>
      <c r="I278" s="12">
        <v>1400</v>
      </c>
      <c r="J278" s="12"/>
      <c r="K278" s="12"/>
      <c r="L278" s="12"/>
      <c r="M278" s="53"/>
      <c r="N278" s="147">
        <f t="shared" ref="N278:N338" si="196">SUM(O278:T278)</f>
        <v>5400</v>
      </c>
      <c r="O278" s="148"/>
      <c r="P278" s="149"/>
      <c r="Q278" s="149">
        <v>5400</v>
      </c>
      <c r="R278" s="149"/>
      <c r="S278" s="149"/>
      <c r="T278" s="149"/>
      <c r="U278" s="148"/>
      <c r="V278" s="150"/>
      <c r="W278" s="7"/>
    </row>
    <row r="279" spans="1:23" s="8" customFormat="1" ht="12" customHeight="1" x14ac:dyDescent="0.3">
      <c r="A279" s="91" t="s">
        <v>201</v>
      </c>
      <c r="B279" s="94" t="s">
        <v>29</v>
      </c>
      <c r="C279" s="94" t="s">
        <v>34</v>
      </c>
      <c r="D279" s="97" t="s">
        <v>30</v>
      </c>
      <c r="E279" s="28" t="s">
        <v>6</v>
      </c>
      <c r="F279" s="11">
        <f t="shared" ref="F274:F337" si="197">SUM(H279:L279)</f>
        <v>1999</v>
      </c>
      <c r="G279" s="43">
        <f t="shared" ref="G279:M279" si="198">SUM(G280:G283)</f>
        <v>0</v>
      </c>
      <c r="H279" s="11">
        <f t="shared" si="198"/>
        <v>119</v>
      </c>
      <c r="I279" s="11">
        <f t="shared" si="198"/>
        <v>345</v>
      </c>
      <c r="J279" s="11">
        <f t="shared" si="198"/>
        <v>485</v>
      </c>
      <c r="K279" s="11">
        <f t="shared" si="198"/>
        <v>540</v>
      </c>
      <c r="L279" s="11">
        <f t="shared" si="198"/>
        <v>510</v>
      </c>
      <c r="M279" s="44">
        <f t="shared" si="198"/>
        <v>0</v>
      </c>
      <c r="N279" s="139">
        <f t="shared" si="194"/>
        <v>547</v>
      </c>
      <c r="O279" s="140">
        <f t="shared" ref="O279:U279" si="199">SUM(O280:O283)</f>
        <v>0</v>
      </c>
      <c r="P279" s="141">
        <f t="shared" si="199"/>
        <v>119</v>
      </c>
      <c r="Q279" s="141">
        <f t="shared" si="199"/>
        <v>215</v>
      </c>
      <c r="R279" s="141">
        <f t="shared" si="199"/>
        <v>213</v>
      </c>
      <c r="S279" s="141">
        <f t="shared" si="199"/>
        <v>0</v>
      </c>
      <c r="T279" s="141">
        <f t="shared" si="199"/>
        <v>0</v>
      </c>
      <c r="U279" s="140">
        <f t="shared" si="199"/>
        <v>0</v>
      </c>
      <c r="V279" s="142"/>
      <c r="W279" s="7"/>
    </row>
    <row r="280" spans="1:23" s="8" customFormat="1" ht="15" customHeight="1" x14ac:dyDescent="0.3">
      <c r="A280" s="92"/>
      <c r="B280" s="95"/>
      <c r="C280" s="95"/>
      <c r="D280" s="98"/>
      <c r="E280" s="26" t="s">
        <v>17</v>
      </c>
      <c r="F280" s="11">
        <f t="shared" si="197"/>
        <v>0</v>
      </c>
      <c r="G280" s="51"/>
      <c r="H280" s="10"/>
      <c r="I280" s="10"/>
      <c r="J280" s="10"/>
      <c r="K280" s="10"/>
      <c r="L280" s="10"/>
      <c r="M280" s="50"/>
      <c r="N280" s="143">
        <f t="shared" si="194"/>
        <v>0</v>
      </c>
      <c r="O280" s="144"/>
      <c r="P280" s="145"/>
      <c r="Q280" s="145"/>
      <c r="R280" s="145"/>
      <c r="S280" s="145"/>
      <c r="T280" s="145"/>
      <c r="U280" s="144"/>
      <c r="V280" s="146"/>
      <c r="W280" s="7"/>
    </row>
    <row r="281" spans="1:23" s="8" customFormat="1" ht="15" customHeight="1" x14ac:dyDescent="0.3">
      <c r="A281" s="92"/>
      <c r="B281" s="95"/>
      <c r="C281" s="95"/>
      <c r="D281" s="98"/>
      <c r="E281" s="26" t="s">
        <v>2</v>
      </c>
      <c r="F281" s="11">
        <f t="shared" si="197"/>
        <v>0</v>
      </c>
      <c r="G281" s="51"/>
      <c r="H281" s="10"/>
      <c r="I281" s="10"/>
      <c r="J281" s="10"/>
      <c r="K281" s="10"/>
      <c r="L281" s="10"/>
      <c r="M281" s="50"/>
      <c r="N281" s="143">
        <f t="shared" si="195"/>
        <v>8</v>
      </c>
      <c r="O281" s="144"/>
      <c r="P281" s="145"/>
      <c r="Q281" s="145">
        <v>8</v>
      </c>
      <c r="R281" s="145"/>
      <c r="S281" s="145"/>
      <c r="T281" s="145"/>
      <c r="U281" s="144"/>
      <c r="V281" s="146"/>
      <c r="W281" s="7"/>
    </row>
    <row r="282" spans="1:23" s="8" customFormat="1" ht="15" customHeight="1" x14ac:dyDescent="0.3">
      <c r="A282" s="92"/>
      <c r="B282" s="95"/>
      <c r="C282" s="95"/>
      <c r="D282" s="98"/>
      <c r="E282" s="26" t="s">
        <v>18</v>
      </c>
      <c r="F282" s="11">
        <f t="shared" si="197"/>
        <v>1999</v>
      </c>
      <c r="G282" s="51"/>
      <c r="H282" s="10">
        <v>119</v>
      </c>
      <c r="I282" s="10">
        <v>345</v>
      </c>
      <c r="J282" s="10">
        <v>485</v>
      </c>
      <c r="K282" s="10">
        <v>540</v>
      </c>
      <c r="L282" s="10">
        <v>510</v>
      </c>
      <c r="M282" s="50"/>
      <c r="N282" s="143">
        <f t="shared" si="195"/>
        <v>539</v>
      </c>
      <c r="O282" s="144"/>
      <c r="P282" s="145">
        <v>119</v>
      </c>
      <c r="Q282" s="145">
        <v>207</v>
      </c>
      <c r="R282" s="145">
        <v>213</v>
      </c>
      <c r="S282" s="145"/>
      <c r="T282" s="145"/>
      <c r="U282" s="144"/>
      <c r="V282" s="146"/>
      <c r="W282" s="7"/>
    </row>
    <row r="283" spans="1:23" s="8" customFormat="1" ht="15" customHeight="1" x14ac:dyDescent="0.3">
      <c r="A283" s="93"/>
      <c r="B283" s="96"/>
      <c r="C283" s="96"/>
      <c r="D283" s="99"/>
      <c r="E283" s="27" t="s">
        <v>19</v>
      </c>
      <c r="F283" s="11">
        <f t="shared" si="197"/>
        <v>0</v>
      </c>
      <c r="G283" s="52"/>
      <c r="H283" s="12"/>
      <c r="I283" s="12"/>
      <c r="J283" s="12"/>
      <c r="K283" s="12"/>
      <c r="L283" s="12"/>
      <c r="M283" s="53"/>
      <c r="N283" s="147">
        <f t="shared" si="196"/>
        <v>0</v>
      </c>
      <c r="O283" s="148"/>
      <c r="P283" s="149"/>
      <c r="Q283" s="149"/>
      <c r="R283" s="149"/>
      <c r="S283" s="149"/>
      <c r="T283" s="149"/>
      <c r="U283" s="148"/>
      <c r="V283" s="150"/>
      <c r="W283" s="7"/>
    </row>
    <row r="284" spans="1:23" s="8" customFormat="1" ht="15" customHeight="1" x14ac:dyDescent="0.3">
      <c r="A284" s="91" t="s">
        <v>151</v>
      </c>
      <c r="B284" s="94" t="s">
        <v>29</v>
      </c>
      <c r="C284" s="94" t="s">
        <v>152</v>
      </c>
      <c r="D284" s="97" t="s">
        <v>150</v>
      </c>
      <c r="E284" s="28" t="s">
        <v>6</v>
      </c>
      <c r="F284" s="11">
        <f t="shared" si="197"/>
        <v>1764</v>
      </c>
      <c r="G284" s="43">
        <f t="shared" ref="G284:M284" si="200">SUM(G285:G288)</f>
        <v>0</v>
      </c>
      <c r="H284" s="11">
        <f t="shared" si="200"/>
        <v>0</v>
      </c>
      <c r="I284" s="11">
        <f t="shared" si="200"/>
        <v>516</v>
      </c>
      <c r="J284" s="11">
        <f t="shared" si="200"/>
        <v>416</v>
      </c>
      <c r="K284" s="11">
        <f t="shared" si="200"/>
        <v>416</v>
      </c>
      <c r="L284" s="11">
        <f t="shared" si="200"/>
        <v>416</v>
      </c>
      <c r="M284" s="44">
        <f t="shared" si="200"/>
        <v>0</v>
      </c>
      <c r="N284" s="139">
        <f t="shared" ref="N284:N287" si="201">SUM(P284:T284)</f>
        <v>3298</v>
      </c>
      <c r="O284" s="140">
        <f t="shared" ref="O284:U284" si="202">SUM(O285:O288)</f>
        <v>0</v>
      </c>
      <c r="P284" s="141">
        <f t="shared" si="202"/>
        <v>0</v>
      </c>
      <c r="Q284" s="141">
        <f t="shared" si="202"/>
        <v>1672</v>
      </c>
      <c r="R284" s="141">
        <f t="shared" si="202"/>
        <v>1626</v>
      </c>
      <c r="S284" s="141">
        <f t="shared" si="202"/>
        <v>0</v>
      </c>
      <c r="T284" s="141">
        <f t="shared" si="202"/>
        <v>0</v>
      </c>
      <c r="U284" s="140">
        <f t="shared" si="202"/>
        <v>0</v>
      </c>
      <c r="V284" s="142"/>
      <c r="W284" s="7"/>
    </row>
    <row r="285" spans="1:23" s="8" customFormat="1" ht="15" customHeight="1" x14ac:dyDescent="0.3">
      <c r="A285" s="92"/>
      <c r="B285" s="95"/>
      <c r="C285" s="95"/>
      <c r="D285" s="98"/>
      <c r="E285" s="26" t="s">
        <v>17</v>
      </c>
      <c r="F285" s="11">
        <f t="shared" si="197"/>
        <v>0</v>
      </c>
      <c r="G285" s="51"/>
      <c r="H285" s="10"/>
      <c r="I285" s="10"/>
      <c r="J285" s="10"/>
      <c r="K285" s="10"/>
      <c r="L285" s="10"/>
      <c r="M285" s="50"/>
      <c r="N285" s="143">
        <f t="shared" si="201"/>
        <v>1501</v>
      </c>
      <c r="O285" s="144"/>
      <c r="P285" s="145"/>
      <c r="Q285" s="145">
        <v>738</v>
      </c>
      <c r="R285" s="145">
        <v>763</v>
      </c>
      <c r="S285" s="145"/>
      <c r="T285" s="145"/>
      <c r="U285" s="144"/>
      <c r="V285" s="146"/>
      <c r="W285" s="7"/>
    </row>
    <row r="286" spans="1:23" s="8" customFormat="1" ht="15" customHeight="1" x14ac:dyDescent="0.3">
      <c r="A286" s="92"/>
      <c r="B286" s="95"/>
      <c r="C286" s="95"/>
      <c r="D286" s="98"/>
      <c r="E286" s="26" t="s">
        <v>2</v>
      </c>
      <c r="F286" s="11">
        <f t="shared" si="197"/>
        <v>0</v>
      </c>
      <c r="G286" s="51"/>
      <c r="H286" s="10"/>
      <c r="I286" s="10"/>
      <c r="J286" s="10"/>
      <c r="K286" s="10"/>
      <c r="L286" s="10"/>
      <c r="M286" s="50"/>
      <c r="N286" s="143">
        <f t="shared" si="201"/>
        <v>479</v>
      </c>
      <c r="O286" s="144"/>
      <c r="P286" s="145"/>
      <c r="Q286" s="145">
        <v>250</v>
      </c>
      <c r="R286" s="145">
        <v>229</v>
      </c>
      <c r="S286" s="145"/>
      <c r="T286" s="145"/>
      <c r="U286" s="144"/>
      <c r="V286" s="146"/>
      <c r="W286" s="7"/>
    </row>
    <row r="287" spans="1:23" s="8" customFormat="1" ht="15" customHeight="1" x14ac:dyDescent="0.3">
      <c r="A287" s="92"/>
      <c r="B287" s="95"/>
      <c r="C287" s="95"/>
      <c r="D287" s="98"/>
      <c r="E287" s="26" t="s">
        <v>18</v>
      </c>
      <c r="F287" s="11">
        <f t="shared" si="197"/>
        <v>1764</v>
      </c>
      <c r="G287" s="51"/>
      <c r="H287" s="10"/>
      <c r="I287" s="10">
        <v>516</v>
      </c>
      <c r="J287" s="10">
        <v>416</v>
      </c>
      <c r="K287" s="10">
        <v>416</v>
      </c>
      <c r="L287" s="10">
        <v>416</v>
      </c>
      <c r="M287" s="50"/>
      <c r="N287" s="143">
        <f t="shared" si="201"/>
        <v>1318</v>
      </c>
      <c r="O287" s="144"/>
      <c r="P287" s="145"/>
      <c r="Q287" s="145">
        <v>684</v>
      </c>
      <c r="R287" s="145">
        <v>634</v>
      </c>
      <c r="S287" s="145"/>
      <c r="T287" s="145"/>
      <c r="U287" s="144"/>
      <c r="V287" s="146"/>
      <c r="W287" s="7"/>
    </row>
    <row r="288" spans="1:23" s="8" customFormat="1" ht="15" customHeight="1" x14ac:dyDescent="0.3">
      <c r="A288" s="93"/>
      <c r="B288" s="96"/>
      <c r="C288" s="96"/>
      <c r="D288" s="99"/>
      <c r="E288" s="27" t="s">
        <v>19</v>
      </c>
      <c r="F288" s="11">
        <f t="shared" si="197"/>
        <v>0</v>
      </c>
      <c r="G288" s="52"/>
      <c r="H288" s="12"/>
      <c r="I288" s="12"/>
      <c r="J288" s="12"/>
      <c r="K288" s="12"/>
      <c r="L288" s="12"/>
      <c r="M288" s="53"/>
      <c r="N288" s="147">
        <f t="shared" ref="N288" si="203">SUM(O288:T288)</f>
        <v>0</v>
      </c>
      <c r="O288" s="148"/>
      <c r="P288" s="149"/>
      <c r="Q288" s="149"/>
      <c r="R288" s="149"/>
      <c r="S288" s="149"/>
      <c r="T288" s="149"/>
      <c r="U288" s="148"/>
      <c r="V288" s="150"/>
      <c r="W288" s="7"/>
    </row>
    <row r="289" spans="1:23" s="8" customFormat="1" ht="15" customHeight="1" x14ac:dyDescent="0.3">
      <c r="A289" s="91" t="s">
        <v>132</v>
      </c>
      <c r="B289" s="94" t="s">
        <v>29</v>
      </c>
      <c r="C289" s="94" t="s">
        <v>203</v>
      </c>
      <c r="D289" s="97" t="s">
        <v>182</v>
      </c>
      <c r="E289" s="28" t="s">
        <v>6</v>
      </c>
      <c r="F289" s="11">
        <f t="shared" si="197"/>
        <v>1400</v>
      </c>
      <c r="G289" s="43">
        <f t="shared" ref="G289:M289" si="204">SUM(G290:G293)</f>
        <v>0</v>
      </c>
      <c r="H289" s="11">
        <f t="shared" si="204"/>
        <v>0</v>
      </c>
      <c r="I289" s="11">
        <f t="shared" si="204"/>
        <v>0</v>
      </c>
      <c r="J289" s="11">
        <f t="shared" si="204"/>
        <v>600</v>
      </c>
      <c r="K289" s="11">
        <f t="shared" si="204"/>
        <v>400</v>
      </c>
      <c r="L289" s="11">
        <f t="shared" si="204"/>
        <v>400</v>
      </c>
      <c r="M289" s="44">
        <f t="shared" si="204"/>
        <v>0</v>
      </c>
      <c r="N289" s="139">
        <f t="shared" ref="N289:N312" si="205">SUM(P289:T289)</f>
        <v>80</v>
      </c>
      <c r="O289" s="140">
        <f t="shared" ref="O289:U289" si="206">SUM(O290:O293)</f>
        <v>0</v>
      </c>
      <c r="P289" s="141">
        <f t="shared" si="206"/>
        <v>0</v>
      </c>
      <c r="Q289" s="141">
        <f t="shared" si="206"/>
        <v>0</v>
      </c>
      <c r="R289" s="141">
        <f t="shared" si="206"/>
        <v>80</v>
      </c>
      <c r="S289" s="141">
        <f t="shared" si="206"/>
        <v>0</v>
      </c>
      <c r="T289" s="141">
        <f t="shared" si="206"/>
        <v>0</v>
      </c>
      <c r="U289" s="140">
        <f t="shared" si="206"/>
        <v>0</v>
      </c>
      <c r="V289" s="142"/>
      <c r="W289" s="7"/>
    </row>
    <row r="290" spans="1:23" s="8" customFormat="1" ht="15" customHeight="1" x14ac:dyDescent="0.3">
      <c r="A290" s="92"/>
      <c r="B290" s="95"/>
      <c r="C290" s="95"/>
      <c r="D290" s="98"/>
      <c r="E290" s="26" t="s">
        <v>17</v>
      </c>
      <c r="F290" s="11">
        <f t="shared" si="197"/>
        <v>0</v>
      </c>
      <c r="G290" s="51"/>
      <c r="H290" s="10"/>
      <c r="I290" s="10"/>
      <c r="J290" s="10"/>
      <c r="K290" s="10"/>
      <c r="L290" s="10"/>
      <c r="M290" s="50"/>
      <c r="N290" s="143">
        <f t="shared" si="205"/>
        <v>0</v>
      </c>
      <c r="O290" s="144"/>
      <c r="P290" s="145"/>
      <c r="Q290" s="145"/>
      <c r="R290" s="145"/>
      <c r="S290" s="145"/>
      <c r="T290" s="145"/>
      <c r="U290" s="144"/>
      <c r="V290" s="146"/>
      <c r="W290" s="7"/>
    </row>
    <row r="291" spans="1:23" s="8" customFormat="1" ht="15" customHeight="1" x14ac:dyDescent="0.3">
      <c r="A291" s="92"/>
      <c r="B291" s="95"/>
      <c r="C291" s="95"/>
      <c r="D291" s="98"/>
      <c r="E291" s="26" t="s">
        <v>2</v>
      </c>
      <c r="F291" s="11">
        <f t="shared" si="197"/>
        <v>0</v>
      </c>
      <c r="G291" s="51"/>
      <c r="H291" s="10"/>
      <c r="I291" s="10"/>
      <c r="J291" s="10"/>
      <c r="K291" s="10"/>
      <c r="L291" s="10"/>
      <c r="M291" s="50"/>
      <c r="N291" s="143">
        <f t="shared" si="205"/>
        <v>0</v>
      </c>
      <c r="O291" s="144"/>
      <c r="P291" s="145"/>
      <c r="Q291" s="145"/>
      <c r="R291" s="145"/>
      <c r="S291" s="145"/>
      <c r="T291" s="145"/>
      <c r="U291" s="144"/>
      <c r="V291" s="146"/>
      <c r="W291" s="7"/>
    </row>
    <row r="292" spans="1:23" s="8" customFormat="1" ht="15" customHeight="1" x14ac:dyDescent="0.3">
      <c r="A292" s="92"/>
      <c r="B292" s="95"/>
      <c r="C292" s="95"/>
      <c r="D292" s="98"/>
      <c r="E292" s="26" t="s">
        <v>18</v>
      </c>
      <c r="F292" s="11">
        <f t="shared" si="197"/>
        <v>1400</v>
      </c>
      <c r="G292" s="51"/>
      <c r="H292" s="10"/>
      <c r="I292" s="10"/>
      <c r="J292" s="10">
        <v>600</v>
      </c>
      <c r="K292" s="10">
        <v>400</v>
      </c>
      <c r="L292" s="10">
        <v>400</v>
      </c>
      <c r="M292" s="50"/>
      <c r="N292" s="143">
        <f t="shared" si="205"/>
        <v>80</v>
      </c>
      <c r="O292" s="144"/>
      <c r="P292" s="145"/>
      <c r="Q292" s="145"/>
      <c r="R292" s="145">
        <v>80</v>
      </c>
      <c r="S292" s="145"/>
      <c r="T292" s="145"/>
      <c r="U292" s="144"/>
      <c r="V292" s="146"/>
      <c r="W292" s="7"/>
    </row>
    <row r="293" spans="1:23" s="8" customFormat="1" ht="15" customHeight="1" x14ac:dyDescent="0.3">
      <c r="A293" s="93"/>
      <c r="B293" s="96"/>
      <c r="C293" s="96"/>
      <c r="D293" s="99"/>
      <c r="E293" s="27" t="s">
        <v>19</v>
      </c>
      <c r="F293" s="11">
        <f t="shared" si="197"/>
        <v>0</v>
      </c>
      <c r="G293" s="52"/>
      <c r="H293" s="12"/>
      <c r="I293" s="12"/>
      <c r="J293" s="12"/>
      <c r="K293" s="12"/>
      <c r="L293" s="12"/>
      <c r="M293" s="53"/>
      <c r="N293" s="147">
        <f t="shared" ref="N293:N313" si="207">SUM(O293:T293)</f>
        <v>0</v>
      </c>
      <c r="O293" s="148"/>
      <c r="P293" s="149"/>
      <c r="Q293" s="149"/>
      <c r="R293" s="149"/>
      <c r="S293" s="149"/>
      <c r="T293" s="149"/>
      <c r="U293" s="148"/>
      <c r="V293" s="150"/>
      <c r="W293" s="7"/>
    </row>
    <row r="294" spans="1:23" s="8" customFormat="1" ht="15" customHeight="1" x14ac:dyDescent="0.3">
      <c r="A294" s="91" t="s">
        <v>132</v>
      </c>
      <c r="B294" s="94" t="s">
        <v>29</v>
      </c>
      <c r="C294" s="94" t="s">
        <v>204</v>
      </c>
      <c r="D294" s="97" t="s">
        <v>134</v>
      </c>
      <c r="E294" s="28" t="s">
        <v>6</v>
      </c>
      <c r="F294" s="11">
        <f t="shared" si="197"/>
        <v>882</v>
      </c>
      <c r="G294" s="43">
        <f t="shared" ref="G294:M294" si="208">SUM(G295:G298)</f>
        <v>0</v>
      </c>
      <c r="H294" s="11">
        <f t="shared" si="208"/>
        <v>0</v>
      </c>
      <c r="I294" s="11">
        <f t="shared" si="208"/>
        <v>117</v>
      </c>
      <c r="J294" s="11">
        <f t="shared" si="208"/>
        <v>176</v>
      </c>
      <c r="K294" s="11">
        <f t="shared" si="208"/>
        <v>265</v>
      </c>
      <c r="L294" s="11">
        <f t="shared" si="208"/>
        <v>324</v>
      </c>
      <c r="M294" s="44">
        <f t="shared" si="208"/>
        <v>0</v>
      </c>
      <c r="N294" s="139">
        <f t="shared" si="205"/>
        <v>333</v>
      </c>
      <c r="O294" s="140">
        <f t="shared" ref="O294:U294" si="209">SUM(O295:O298)</f>
        <v>0</v>
      </c>
      <c r="P294" s="141">
        <f t="shared" si="209"/>
        <v>0</v>
      </c>
      <c r="Q294" s="141">
        <f t="shared" si="209"/>
        <v>117</v>
      </c>
      <c r="R294" s="141">
        <f t="shared" si="209"/>
        <v>216</v>
      </c>
      <c r="S294" s="141">
        <f t="shared" si="209"/>
        <v>0</v>
      </c>
      <c r="T294" s="141">
        <f t="shared" si="209"/>
        <v>0</v>
      </c>
      <c r="U294" s="140">
        <f t="shared" si="209"/>
        <v>0</v>
      </c>
      <c r="V294" s="142"/>
      <c r="W294" s="7"/>
    </row>
    <row r="295" spans="1:23" s="8" customFormat="1" ht="15" customHeight="1" x14ac:dyDescent="0.3">
      <c r="A295" s="92"/>
      <c r="B295" s="95"/>
      <c r="C295" s="95"/>
      <c r="D295" s="98"/>
      <c r="E295" s="26" t="s">
        <v>17</v>
      </c>
      <c r="F295" s="11">
        <f t="shared" si="197"/>
        <v>0</v>
      </c>
      <c r="G295" s="51"/>
      <c r="H295" s="10"/>
      <c r="I295" s="10"/>
      <c r="J295" s="10"/>
      <c r="K295" s="10"/>
      <c r="L295" s="10"/>
      <c r="M295" s="50"/>
      <c r="N295" s="143">
        <f t="shared" si="205"/>
        <v>0</v>
      </c>
      <c r="O295" s="144"/>
      <c r="P295" s="145"/>
      <c r="Q295" s="145"/>
      <c r="R295" s="145"/>
      <c r="S295" s="145"/>
      <c r="T295" s="145"/>
      <c r="U295" s="144"/>
      <c r="V295" s="146"/>
      <c r="W295" s="7"/>
    </row>
    <row r="296" spans="1:23" s="8" customFormat="1" ht="15" customHeight="1" x14ac:dyDescent="0.3">
      <c r="A296" s="92"/>
      <c r="B296" s="95"/>
      <c r="C296" s="95"/>
      <c r="D296" s="98"/>
      <c r="E296" s="26" t="s">
        <v>2</v>
      </c>
      <c r="F296" s="11">
        <f t="shared" si="197"/>
        <v>0</v>
      </c>
      <c r="G296" s="51"/>
      <c r="H296" s="10"/>
      <c r="I296" s="10"/>
      <c r="J296" s="10"/>
      <c r="K296" s="10"/>
      <c r="L296" s="10"/>
      <c r="M296" s="50"/>
      <c r="N296" s="143">
        <f t="shared" si="205"/>
        <v>0</v>
      </c>
      <c r="O296" s="144"/>
      <c r="P296" s="145"/>
      <c r="Q296" s="145"/>
      <c r="R296" s="145"/>
      <c r="S296" s="145"/>
      <c r="T296" s="145"/>
      <c r="U296" s="144"/>
      <c r="V296" s="146"/>
      <c r="W296" s="7"/>
    </row>
    <row r="297" spans="1:23" s="8" customFormat="1" ht="15" customHeight="1" x14ac:dyDescent="0.3">
      <c r="A297" s="92"/>
      <c r="B297" s="95"/>
      <c r="C297" s="95"/>
      <c r="D297" s="98"/>
      <c r="E297" s="26" t="s">
        <v>18</v>
      </c>
      <c r="F297" s="11">
        <f t="shared" si="197"/>
        <v>882</v>
      </c>
      <c r="G297" s="51"/>
      <c r="H297" s="10"/>
      <c r="I297" s="10">
        <v>117</v>
      </c>
      <c r="J297" s="10">
        <v>176</v>
      </c>
      <c r="K297" s="10">
        <v>265</v>
      </c>
      <c r="L297" s="10">
        <v>324</v>
      </c>
      <c r="M297" s="50"/>
      <c r="N297" s="143">
        <f t="shared" si="205"/>
        <v>333</v>
      </c>
      <c r="O297" s="144"/>
      <c r="P297" s="145"/>
      <c r="Q297" s="145">
        <v>117</v>
      </c>
      <c r="R297" s="145">
        <v>216</v>
      </c>
      <c r="S297" s="145"/>
      <c r="T297" s="145"/>
      <c r="U297" s="144"/>
      <c r="V297" s="146"/>
      <c r="W297" s="7"/>
    </row>
    <row r="298" spans="1:23" s="8" customFormat="1" ht="15" customHeight="1" x14ac:dyDescent="0.3">
      <c r="A298" s="93"/>
      <c r="B298" s="96"/>
      <c r="C298" s="96"/>
      <c r="D298" s="99"/>
      <c r="E298" s="27" t="s">
        <v>19</v>
      </c>
      <c r="F298" s="11">
        <f t="shared" si="197"/>
        <v>0</v>
      </c>
      <c r="G298" s="52"/>
      <c r="H298" s="12"/>
      <c r="I298" s="12"/>
      <c r="J298" s="12"/>
      <c r="K298" s="12"/>
      <c r="L298" s="12"/>
      <c r="M298" s="53"/>
      <c r="N298" s="147">
        <f t="shared" si="207"/>
        <v>0</v>
      </c>
      <c r="O298" s="148"/>
      <c r="P298" s="149"/>
      <c r="Q298" s="149"/>
      <c r="R298" s="149"/>
      <c r="S298" s="149"/>
      <c r="T298" s="149"/>
      <c r="U298" s="148"/>
      <c r="V298" s="150"/>
      <c r="W298" s="7"/>
    </row>
    <row r="299" spans="1:23" s="8" customFormat="1" ht="15" customHeight="1" x14ac:dyDescent="0.3">
      <c r="A299" s="91" t="s">
        <v>132</v>
      </c>
      <c r="B299" s="94" t="s">
        <v>29</v>
      </c>
      <c r="C299" s="94" t="s">
        <v>205</v>
      </c>
      <c r="D299" s="97" t="s">
        <v>135</v>
      </c>
      <c r="E299" s="28" t="s">
        <v>6</v>
      </c>
      <c r="F299" s="11">
        <f t="shared" si="197"/>
        <v>400</v>
      </c>
      <c r="G299" s="43">
        <f t="shared" ref="G299:M299" si="210">SUM(G300:G303)</f>
        <v>0</v>
      </c>
      <c r="H299" s="11">
        <f t="shared" si="210"/>
        <v>0</v>
      </c>
      <c r="I299" s="11">
        <f t="shared" si="210"/>
        <v>100</v>
      </c>
      <c r="J299" s="11">
        <f t="shared" si="210"/>
        <v>100</v>
      </c>
      <c r="K299" s="11">
        <f t="shared" si="210"/>
        <v>100</v>
      </c>
      <c r="L299" s="11">
        <f t="shared" si="210"/>
        <v>100</v>
      </c>
      <c r="M299" s="44">
        <f t="shared" si="210"/>
        <v>0</v>
      </c>
      <c r="N299" s="139">
        <f t="shared" si="205"/>
        <v>155</v>
      </c>
      <c r="O299" s="140">
        <f t="shared" ref="O299:U299" si="211">SUM(O300:O303)</f>
        <v>0</v>
      </c>
      <c r="P299" s="141">
        <f t="shared" si="211"/>
        <v>0</v>
      </c>
      <c r="Q299" s="141">
        <f t="shared" si="211"/>
        <v>100</v>
      </c>
      <c r="R299" s="141">
        <f t="shared" si="211"/>
        <v>55</v>
      </c>
      <c r="S299" s="141">
        <f t="shared" si="211"/>
        <v>0</v>
      </c>
      <c r="T299" s="141">
        <f t="shared" si="211"/>
        <v>0</v>
      </c>
      <c r="U299" s="140">
        <f t="shared" si="211"/>
        <v>0</v>
      </c>
      <c r="V299" s="142"/>
      <c r="W299" s="7"/>
    </row>
    <row r="300" spans="1:23" s="8" customFormat="1" ht="15" customHeight="1" x14ac:dyDescent="0.3">
      <c r="A300" s="92"/>
      <c r="B300" s="95"/>
      <c r="C300" s="95"/>
      <c r="D300" s="98"/>
      <c r="E300" s="26" t="s">
        <v>17</v>
      </c>
      <c r="F300" s="11">
        <f t="shared" si="197"/>
        <v>0</v>
      </c>
      <c r="G300" s="51"/>
      <c r="H300" s="10"/>
      <c r="I300" s="10"/>
      <c r="J300" s="10"/>
      <c r="K300" s="10"/>
      <c r="L300" s="10"/>
      <c r="M300" s="50"/>
      <c r="N300" s="143">
        <f t="shared" si="205"/>
        <v>0</v>
      </c>
      <c r="O300" s="144"/>
      <c r="P300" s="145"/>
      <c r="Q300" s="145"/>
      <c r="R300" s="145"/>
      <c r="S300" s="145"/>
      <c r="T300" s="145"/>
      <c r="U300" s="144"/>
      <c r="V300" s="146"/>
      <c r="W300" s="7"/>
    </row>
    <row r="301" spans="1:23" s="8" customFormat="1" ht="15" customHeight="1" x14ac:dyDescent="0.3">
      <c r="A301" s="92"/>
      <c r="B301" s="95"/>
      <c r="C301" s="95"/>
      <c r="D301" s="98"/>
      <c r="E301" s="26" t="s">
        <v>2</v>
      </c>
      <c r="F301" s="11">
        <f t="shared" si="197"/>
        <v>0</v>
      </c>
      <c r="G301" s="51"/>
      <c r="H301" s="10"/>
      <c r="I301" s="10"/>
      <c r="J301" s="10"/>
      <c r="K301" s="10"/>
      <c r="L301" s="10"/>
      <c r="M301" s="50"/>
      <c r="N301" s="143">
        <f t="shared" si="205"/>
        <v>0</v>
      </c>
      <c r="O301" s="144"/>
      <c r="P301" s="145"/>
      <c r="Q301" s="145"/>
      <c r="R301" s="145"/>
      <c r="S301" s="145"/>
      <c r="T301" s="145"/>
      <c r="U301" s="144"/>
      <c r="V301" s="146"/>
      <c r="W301" s="7"/>
    </row>
    <row r="302" spans="1:23" s="8" customFormat="1" ht="15" customHeight="1" x14ac:dyDescent="0.3">
      <c r="A302" s="92"/>
      <c r="B302" s="95"/>
      <c r="C302" s="95"/>
      <c r="D302" s="98"/>
      <c r="E302" s="26" t="s">
        <v>18</v>
      </c>
      <c r="F302" s="11">
        <f t="shared" si="197"/>
        <v>400</v>
      </c>
      <c r="G302" s="51"/>
      <c r="H302" s="10"/>
      <c r="I302" s="10">
        <v>100</v>
      </c>
      <c r="J302" s="10">
        <v>100</v>
      </c>
      <c r="K302" s="10">
        <v>100</v>
      </c>
      <c r="L302" s="10">
        <v>100</v>
      </c>
      <c r="M302" s="50"/>
      <c r="N302" s="143">
        <f t="shared" si="205"/>
        <v>155</v>
      </c>
      <c r="O302" s="144"/>
      <c r="P302" s="145"/>
      <c r="Q302" s="145">
        <v>100</v>
      </c>
      <c r="R302" s="145">
        <v>55</v>
      </c>
      <c r="S302" s="145"/>
      <c r="T302" s="145"/>
      <c r="U302" s="144"/>
      <c r="V302" s="146"/>
      <c r="W302" s="7"/>
    </row>
    <row r="303" spans="1:23" s="8" customFormat="1" ht="15" customHeight="1" x14ac:dyDescent="0.3">
      <c r="A303" s="93"/>
      <c r="B303" s="96"/>
      <c r="C303" s="96"/>
      <c r="D303" s="99"/>
      <c r="E303" s="27" t="s">
        <v>19</v>
      </c>
      <c r="F303" s="11">
        <f t="shared" si="197"/>
        <v>0</v>
      </c>
      <c r="G303" s="52"/>
      <c r="H303" s="12"/>
      <c r="I303" s="12"/>
      <c r="J303" s="12"/>
      <c r="K303" s="12"/>
      <c r="L303" s="12"/>
      <c r="M303" s="53"/>
      <c r="N303" s="147">
        <f t="shared" si="207"/>
        <v>0</v>
      </c>
      <c r="O303" s="148"/>
      <c r="P303" s="149"/>
      <c r="Q303" s="149"/>
      <c r="R303" s="149"/>
      <c r="S303" s="149"/>
      <c r="T303" s="149"/>
      <c r="U303" s="148"/>
      <c r="V303" s="150"/>
      <c r="W303" s="7"/>
    </row>
    <row r="304" spans="1:23" s="8" customFormat="1" ht="15" customHeight="1" x14ac:dyDescent="0.3">
      <c r="A304" s="91" t="s">
        <v>132</v>
      </c>
      <c r="B304" s="94" t="s">
        <v>29</v>
      </c>
      <c r="C304" s="94" t="s">
        <v>206</v>
      </c>
      <c r="D304" s="97" t="s">
        <v>183</v>
      </c>
      <c r="E304" s="28" t="s">
        <v>6</v>
      </c>
      <c r="F304" s="11">
        <f t="shared" si="197"/>
        <v>486</v>
      </c>
      <c r="G304" s="45">
        <f t="shared" ref="G304:M304" si="212">SUM(G305:G308)</f>
        <v>0</v>
      </c>
      <c r="H304" s="46">
        <f t="shared" si="212"/>
        <v>0</v>
      </c>
      <c r="I304" s="46">
        <f t="shared" si="212"/>
        <v>109</v>
      </c>
      <c r="J304" s="46">
        <f t="shared" si="212"/>
        <v>117</v>
      </c>
      <c r="K304" s="46">
        <f t="shared" si="212"/>
        <v>126</v>
      </c>
      <c r="L304" s="46">
        <f t="shared" si="212"/>
        <v>134</v>
      </c>
      <c r="M304" s="47">
        <f t="shared" si="212"/>
        <v>0</v>
      </c>
      <c r="N304" s="139">
        <f t="shared" si="205"/>
        <v>111</v>
      </c>
      <c r="O304" s="153">
        <f t="shared" ref="O304:U304" si="213">SUM(O305:O308)</f>
        <v>0</v>
      </c>
      <c r="P304" s="154">
        <f t="shared" si="213"/>
        <v>0</v>
      </c>
      <c r="Q304" s="154">
        <f t="shared" si="213"/>
        <v>40</v>
      </c>
      <c r="R304" s="154">
        <f t="shared" si="213"/>
        <v>71</v>
      </c>
      <c r="S304" s="154">
        <f t="shared" si="213"/>
        <v>0</v>
      </c>
      <c r="T304" s="154">
        <f t="shared" si="213"/>
        <v>0</v>
      </c>
      <c r="U304" s="153">
        <f t="shared" si="213"/>
        <v>0</v>
      </c>
      <c r="V304" s="142"/>
      <c r="W304" s="7"/>
    </row>
    <row r="305" spans="1:23" s="8" customFormat="1" ht="15" customHeight="1" x14ac:dyDescent="0.3">
      <c r="A305" s="92"/>
      <c r="B305" s="95"/>
      <c r="C305" s="95"/>
      <c r="D305" s="98"/>
      <c r="E305" s="26" t="s">
        <v>17</v>
      </c>
      <c r="F305" s="11">
        <f t="shared" si="197"/>
        <v>0</v>
      </c>
      <c r="G305" s="51"/>
      <c r="H305" s="10"/>
      <c r="I305" s="10"/>
      <c r="J305" s="10"/>
      <c r="K305" s="10"/>
      <c r="L305" s="10"/>
      <c r="M305" s="50"/>
      <c r="N305" s="143">
        <f t="shared" si="205"/>
        <v>0</v>
      </c>
      <c r="O305" s="144"/>
      <c r="P305" s="145"/>
      <c r="Q305" s="145"/>
      <c r="R305" s="145"/>
      <c r="S305" s="145"/>
      <c r="T305" s="145"/>
      <c r="U305" s="144"/>
      <c r="V305" s="146"/>
      <c r="W305" s="7"/>
    </row>
    <row r="306" spans="1:23" s="8" customFormat="1" ht="15" customHeight="1" x14ac:dyDescent="0.3">
      <c r="A306" s="92"/>
      <c r="B306" s="95"/>
      <c r="C306" s="95"/>
      <c r="D306" s="98"/>
      <c r="E306" s="26" t="s">
        <v>2</v>
      </c>
      <c r="F306" s="11">
        <f t="shared" si="197"/>
        <v>0</v>
      </c>
      <c r="G306" s="51"/>
      <c r="H306" s="10"/>
      <c r="I306" s="10"/>
      <c r="J306" s="10"/>
      <c r="K306" s="10"/>
      <c r="L306" s="10"/>
      <c r="M306" s="50"/>
      <c r="N306" s="143">
        <f t="shared" si="205"/>
        <v>0</v>
      </c>
      <c r="O306" s="144"/>
      <c r="P306" s="145"/>
      <c r="Q306" s="145"/>
      <c r="R306" s="145"/>
      <c r="S306" s="145"/>
      <c r="T306" s="145"/>
      <c r="U306" s="144"/>
      <c r="V306" s="146"/>
      <c r="W306" s="7"/>
    </row>
    <row r="307" spans="1:23" s="8" customFormat="1" ht="15" customHeight="1" x14ac:dyDescent="0.3">
      <c r="A307" s="92"/>
      <c r="B307" s="95"/>
      <c r="C307" s="95"/>
      <c r="D307" s="98"/>
      <c r="E307" s="26" t="s">
        <v>18</v>
      </c>
      <c r="F307" s="11">
        <f t="shared" si="197"/>
        <v>486</v>
      </c>
      <c r="G307" s="51"/>
      <c r="H307" s="10"/>
      <c r="I307" s="10">
        <v>109</v>
      </c>
      <c r="J307" s="10">
        <v>117</v>
      </c>
      <c r="K307" s="10">
        <v>126</v>
      </c>
      <c r="L307" s="10">
        <v>134</v>
      </c>
      <c r="M307" s="50"/>
      <c r="N307" s="143">
        <f t="shared" si="205"/>
        <v>111</v>
      </c>
      <c r="O307" s="144"/>
      <c r="P307" s="145"/>
      <c r="Q307" s="145">
        <v>40</v>
      </c>
      <c r="R307" s="145">
        <v>71</v>
      </c>
      <c r="S307" s="145"/>
      <c r="T307" s="145"/>
      <c r="U307" s="144"/>
      <c r="V307" s="146"/>
      <c r="W307" s="7"/>
    </row>
    <row r="308" spans="1:23" s="8" customFormat="1" ht="15" customHeight="1" x14ac:dyDescent="0.3">
      <c r="A308" s="93"/>
      <c r="B308" s="96"/>
      <c r="C308" s="96"/>
      <c r="D308" s="99"/>
      <c r="E308" s="27" t="s">
        <v>19</v>
      </c>
      <c r="F308" s="11">
        <f t="shared" si="197"/>
        <v>0</v>
      </c>
      <c r="G308" s="52"/>
      <c r="H308" s="12"/>
      <c r="I308" s="12"/>
      <c r="J308" s="12"/>
      <c r="K308" s="12"/>
      <c r="L308" s="12"/>
      <c r="M308" s="53"/>
      <c r="N308" s="147">
        <f t="shared" si="207"/>
        <v>0</v>
      </c>
      <c r="O308" s="148"/>
      <c r="P308" s="149"/>
      <c r="Q308" s="149"/>
      <c r="R308" s="149"/>
      <c r="S308" s="149"/>
      <c r="T308" s="149"/>
      <c r="U308" s="148"/>
      <c r="V308" s="150"/>
      <c r="W308" s="7"/>
    </row>
    <row r="309" spans="1:23" s="9" customFormat="1" ht="15" customHeight="1" x14ac:dyDescent="0.3">
      <c r="A309" s="91" t="s">
        <v>132</v>
      </c>
      <c r="B309" s="94" t="s">
        <v>29</v>
      </c>
      <c r="C309" s="94" t="s">
        <v>207</v>
      </c>
      <c r="D309" s="97" t="s">
        <v>194</v>
      </c>
      <c r="E309" s="28" t="s">
        <v>6</v>
      </c>
      <c r="F309" s="11">
        <f t="shared" si="197"/>
        <v>408</v>
      </c>
      <c r="G309" s="45">
        <f t="shared" ref="G309:M309" si="214">SUM(G310:G313)</f>
        <v>0</v>
      </c>
      <c r="H309" s="46">
        <f t="shared" si="214"/>
        <v>0</v>
      </c>
      <c r="I309" s="46">
        <f t="shared" si="214"/>
        <v>84</v>
      </c>
      <c r="J309" s="46">
        <f t="shared" si="214"/>
        <v>96</v>
      </c>
      <c r="K309" s="46">
        <f t="shared" si="214"/>
        <v>108</v>
      </c>
      <c r="L309" s="46">
        <f t="shared" si="214"/>
        <v>120</v>
      </c>
      <c r="M309" s="47">
        <f t="shared" si="214"/>
        <v>0</v>
      </c>
      <c r="N309" s="139">
        <f t="shared" si="205"/>
        <v>160</v>
      </c>
      <c r="O309" s="153">
        <f t="shared" ref="O309:U309" si="215">SUM(O310:O313)</f>
        <v>0</v>
      </c>
      <c r="P309" s="154">
        <f t="shared" si="215"/>
        <v>0</v>
      </c>
      <c r="Q309" s="154">
        <f t="shared" si="215"/>
        <v>80</v>
      </c>
      <c r="R309" s="154">
        <f t="shared" si="215"/>
        <v>80</v>
      </c>
      <c r="S309" s="154">
        <f t="shared" si="215"/>
        <v>0</v>
      </c>
      <c r="T309" s="154">
        <f t="shared" si="215"/>
        <v>0</v>
      </c>
      <c r="U309" s="153">
        <f t="shared" si="215"/>
        <v>0</v>
      </c>
      <c r="V309" s="142"/>
      <c r="W309" s="41"/>
    </row>
    <row r="310" spans="1:23" s="8" customFormat="1" ht="15" customHeight="1" x14ac:dyDescent="0.3">
      <c r="A310" s="92"/>
      <c r="B310" s="95"/>
      <c r="C310" s="95"/>
      <c r="D310" s="98"/>
      <c r="E310" s="26" t="s">
        <v>17</v>
      </c>
      <c r="F310" s="11">
        <f t="shared" si="197"/>
        <v>0</v>
      </c>
      <c r="G310" s="51"/>
      <c r="H310" s="10"/>
      <c r="I310" s="10"/>
      <c r="J310" s="10"/>
      <c r="K310" s="10"/>
      <c r="L310" s="10"/>
      <c r="M310" s="50"/>
      <c r="N310" s="143">
        <f t="shared" si="205"/>
        <v>0</v>
      </c>
      <c r="O310" s="144"/>
      <c r="P310" s="145"/>
      <c r="Q310" s="145"/>
      <c r="R310" s="145"/>
      <c r="S310" s="145"/>
      <c r="T310" s="145"/>
      <c r="U310" s="144"/>
      <c r="V310" s="146"/>
      <c r="W310" s="7"/>
    </row>
    <row r="311" spans="1:23" s="8" customFormat="1" ht="15" customHeight="1" x14ac:dyDescent="0.3">
      <c r="A311" s="92"/>
      <c r="B311" s="95"/>
      <c r="C311" s="95"/>
      <c r="D311" s="98"/>
      <c r="E311" s="26" t="s">
        <v>2</v>
      </c>
      <c r="F311" s="11">
        <f t="shared" si="197"/>
        <v>0</v>
      </c>
      <c r="G311" s="51"/>
      <c r="H311" s="10"/>
      <c r="I311" s="10"/>
      <c r="J311" s="10"/>
      <c r="K311" s="10"/>
      <c r="L311" s="10"/>
      <c r="M311" s="50"/>
      <c r="N311" s="143">
        <f t="shared" si="205"/>
        <v>0</v>
      </c>
      <c r="O311" s="144"/>
      <c r="P311" s="145"/>
      <c r="Q311" s="145"/>
      <c r="R311" s="145"/>
      <c r="S311" s="145"/>
      <c r="T311" s="145"/>
      <c r="U311" s="144"/>
      <c r="V311" s="146"/>
      <c r="W311" s="7"/>
    </row>
    <row r="312" spans="1:23" s="8" customFormat="1" ht="15" customHeight="1" x14ac:dyDescent="0.3">
      <c r="A312" s="92"/>
      <c r="B312" s="95"/>
      <c r="C312" s="95"/>
      <c r="D312" s="98"/>
      <c r="E312" s="26" t="s">
        <v>18</v>
      </c>
      <c r="F312" s="11">
        <f t="shared" si="197"/>
        <v>408</v>
      </c>
      <c r="G312" s="51"/>
      <c r="H312" s="10"/>
      <c r="I312" s="10">
        <v>84</v>
      </c>
      <c r="J312" s="10">
        <v>96</v>
      </c>
      <c r="K312" s="10">
        <v>108</v>
      </c>
      <c r="L312" s="10">
        <v>120</v>
      </c>
      <c r="M312" s="50"/>
      <c r="N312" s="143">
        <f t="shared" si="205"/>
        <v>160</v>
      </c>
      <c r="O312" s="144"/>
      <c r="P312" s="145"/>
      <c r="Q312" s="145">
        <v>80</v>
      </c>
      <c r="R312" s="145">
        <v>80</v>
      </c>
      <c r="S312" s="145"/>
      <c r="T312" s="145"/>
      <c r="U312" s="144"/>
      <c r="V312" s="146"/>
      <c r="W312" s="7"/>
    </row>
    <row r="313" spans="1:23" s="8" customFormat="1" ht="15" customHeight="1" x14ac:dyDescent="0.3">
      <c r="A313" s="93"/>
      <c r="B313" s="96"/>
      <c r="C313" s="96"/>
      <c r="D313" s="99"/>
      <c r="E313" s="27" t="s">
        <v>19</v>
      </c>
      <c r="F313" s="11">
        <f t="shared" si="197"/>
        <v>0</v>
      </c>
      <c r="G313" s="52"/>
      <c r="H313" s="12"/>
      <c r="I313" s="12"/>
      <c r="J313" s="12"/>
      <c r="K313" s="12"/>
      <c r="L313" s="12"/>
      <c r="M313" s="53"/>
      <c r="N313" s="147">
        <f t="shared" si="207"/>
        <v>0</v>
      </c>
      <c r="O313" s="148"/>
      <c r="P313" s="149"/>
      <c r="Q313" s="149"/>
      <c r="R313" s="149"/>
      <c r="S313" s="149"/>
      <c r="T313" s="149"/>
      <c r="U313" s="148"/>
      <c r="V313" s="150"/>
      <c r="W313" s="7"/>
    </row>
    <row r="314" spans="1:23" s="8" customFormat="1" ht="15" customHeight="1" x14ac:dyDescent="0.3">
      <c r="A314" s="91" t="s">
        <v>132</v>
      </c>
      <c r="B314" s="94" t="s">
        <v>29</v>
      </c>
      <c r="C314" s="94" t="s">
        <v>137</v>
      </c>
      <c r="D314" s="97" t="s">
        <v>136</v>
      </c>
      <c r="E314" s="28" t="s">
        <v>6</v>
      </c>
      <c r="F314" s="11">
        <f t="shared" si="197"/>
        <v>3511.8</v>
      </c>
      <c r="G314" s="45">
        <f t="shared" ref="G314" si="216">SUM(G315:G318)</f>
        <v>0</v>
      </c>
      <c r="H314" s="11">
        <f>SUM(H315:H318)</f>
        <v>1375.8</v>
      </c>
      <c r="I314" s="11">
        <f t="shared" ref="I314:L314" si="217">SUM(I315:I318)</f>
        <v>1686</v>
      </c>
      <c r="J314" s="11">
        <f t="shared" si="217"/>
        <v>150</v>
      </c>
      <c r="K314" s="11">
        <f t="shared" si="217"/>
        <v>150</v>
      </c>
      <c r="L314" s="11">
        <f t="shared" si="217"/>
        <v>150</v>
      </c>
      <c r="M314" s="44">
        <f t="shared" ref="M314" si="218">SUM(M315:M318)</f>
        <v>0</v>
      </c>
      <c r="N314" s="139">
        <f t="shared" ref="N314:N322" si="219">SUM(P314:T314)</f>
        <v>3211.2</v>
      </c>
      <c r="O314" s="140">
        <f t="shared" ref="O314:U314" si="220">SUM(O315:O318)</f>
        <v>0</v>
      </c>
      <c r="P314" s="141">
        <f>SUM(P315:P318)</f>
        <v>1375.2</v>
      </c>
      <c r="Q314" s="141">
        <f t="shared" ref="Q314:R314" si="221">SUM(Q315:Q318)</f>
        <v>1686</v>
      </c>
      <c r="R314" s="141">
        <f t="shared" si="221"/>
        <v>150</v>
      </c>
      <c r="S314" s="141">
        <f t="shared" si="220"/>
        <v>0</v>
      </c>
      <c r="T314" s="141">
        <f t="shared" si="220"/>
        <v>0</v>
      </c>
      <c r="U314" s="140">
        <f t="shared" si="220"/>
        <v>0</v>
      </c>
      <c r="V314" s="142"/>
      <c r="W314" s="7"/>
    </row>
    <row r="315" spans="1:23" s="8" customFormat="1" ht="15" customHeight="1" x14ac:dyDescent="0.3">
      <c r="A315" s="92"/>
      <c r="B315" s="95"/>
      <c r="C315" s="95"/>
      <c r="D315" s="98"/>
      <c r="E315" s="26" t="s">
        <v>17</v>
      </c>
      <c r="F315" s="11">
        <f t="shared" si="197"/>
        <v>336</v>
      </c>
      <c r="G315" s="51"/>
      <c r="H315" s="10">
        <v>168</v>
      </c>
      <c r="I315" s="10">
        <v>168</v>
      </c>
      <c r="J315" s="10"/>
      <c r="K315" s="10"/>
      <c r="L315" s="10"/>
      <c r="M315" s="50"/>
      <c r="N315" s="143">
        <f t="shared" si="219"/>
        <v>335.6</v>
      </c>
      <c r="O315" s="144"/>
      <c r="P315" s="145">
        <v>167.6</v>
      </c>
      <c r="Q315" s="145">
        <v>168</v>
      </c>
      <c r="R315" s="145"/>
      <c r="S315" s="145"/>
      <c r="T315" s="145"/>
      <c r="U315" s="144"/>
      <c r="V315" s="146"/>
      <c r="W315" s="7"/>
    </row>
    <row r="316" spans="1:23" s="8" customFormat="1" ht="15" customHeight="1" x14ac:dyDescent="0.3">
      <c r="A316" s="92"/>
      <c r="B316" s="95"/>
      <c r="C316" s="95"/>
      <c r="D316" s="98"/>
      <c r="E316" s="26" t="s">
        <v>2</v>
      </c>
      <c r="F316" s="11">
        <f t="shared" si="197"/>
        <v>347.8</v>
      </c>
      <c r="G316" s="51"/>
      <c r="H316" s="10">
        <v>83.8</v>
      </c>
      <c r="I316" s="10">
        <v>129</v>
      </c>
      <c r="J316" s="10">
        <v>45</v>
      </c>
      <c r="K316" s="10">
        <v>45</v>
      </c>
      <c r="L316" s="10">
        <v>45</v>
      </c>
      <c r="M316" s="50"/>
      <c r="N316" s="143">
        <f t="shared" si="219"/>
        <v>257.8</v>
      </c>
      <c r="O316" s="144"/>
      <c r="P316" s="145">
        <v>83.8</v>
      </c>
      <c r="Q316" s="145">
        <v>129</v>
      </c>
      <c r="R316" s="145">
        <v>45</v>
      </c>
      <c r="S316" s="145"/>
      <c r="T316" s="145"/>
      <c r="U316" s="144"/>
      <c r="V316" s="146"/>
      <c r="W316" s="7"/>
    </row>
    <row r="317" spans="1:23" s="8" customFormat="1" ht="15" customHeight="1" x14ac:dyDescent="0.3">
      <c r="A317" s="92"/>
      <c r="B317" s="95"/>
      <c r="C317" s="95"/>
      <c r="D317" s="98"/>
      <c r="E317" s="26" t="s">
        <v>18</v>
      </c>
      <c r="F317" s="11">
        <f t="shared" si="197"/>
        <v>1428</v>
      </c>
      <c r="G317" s="51"/>
      <c r="H317" s="10">
        <v>424</v>
      </c>
      <c r="I317" s="10">
        <v>689</v>
      </c>
      <c r="J317" s="10">
        <v>105</v>
      </c>
      <c r="K317" s="10">
        <v>105</v>
      </c>
      <c r="L317" s="10">
        <v>105</v>
      </c>
      <c r="M317" s="50"/>
      <c r="N317" s="143">
        <f t="shared" si="219"/>
        <v>1217.8</v>
      </c>
      <c r="O317" s="144"/>
      <c r="P317" s="145">
        <v>423.8</v>
      </c>
      <c r="Q317" s="145">
        <v>689</v>
      </c>
      <c r="R317" s="145">
        <v>105</v>
      </c>
      <c r="S317" s="145"/>
      <c r="T317" s="145"/>
      <c r="U317" s="144"/>
      <c r="V317" s="146"/>
      <c r="W317" s="7"/>
    </row>
    <row r="318" spans="1:23" s="8" customFormat="1" ht="15" customHeight="1" x14ac:dyDescent="0.3">
      <c r="A318" s="93"/>
      <c r="B318" s="96"/>
      <c r="C318" s="96"/>
      <c r="D318" s="99"/>
      <c r="E318" s="27" t="s">
        <v>19</v>
      </c>
      <c r="F318" s="11">
        <f t="shared" si="197"/>
        <v>1400</v>
      </c>
      <c r="G318" s="52"/>
      <c r="H318" s="12">
        <v>700</v>
      </c>
      <c r="I318" s="12">
        <v>700</v>
      </c>
      <c r="J318" s="12"/>
      <c r="K318" s="12"/>
      <c r="L318" s="12"/>
      <c r="M318" s="53"/>
      <c r="N318" s="147">
        <f t="shared" ref="N318:N323" si="222">SUM(O318:T318)</f>
        <v>1400</v>
      </c>
      <c r="O318" s="148"/>
      <c r="P318" s="149">
        <v>700</v>
      </c>
      <c r="Q318" s="149">
        <v>700</v>
      </c>
      <c r="R318" s="149"/>
      <c r="S318" s="149"/>
      <c r="T318" s="149"/>
      <c r="U318" s="148"/>
      <c r="V318" s="150"/>
      <c r="W318" s="7"/>
    </row>
    <row r="319" spans="1:23" s="8" customFormat="1" ht="15" customHeight="1" x14ac:dyDescent="0.3">
      <c r="A319" s="91" t="s">
        <v>132</v>
      </c>
      <c r="B319" s="94" t="s">
        <v>29</v>
      </c>
      <c r="C319" s="94" t="s">
        <v>138</v>
      </c>
      <c r="D319" s="97" t="s">
        <v>139</v>
      </c>
      <c r="E319" s="28" t="s">
        <v>6</v>
      </c>
      <c r="F319" s="11">
        <f t="shared" si="197"/>
        <v>3000</v>
      </c>
      <c r="G319" s="43">
        <f t="shared" ref="G319:M319" si="223">SUM(G320:G323)</f>
        <v>0</v>
      </c>
      <c r="H319" s="11">
        <f>SUM(H320:H323)</f>
        <v>3000</v>
      </c>
      <c r="I319" s="11">
        <f>SUM(I320:I323)</f>
        <v>0</v>
      </c>
      <c r="J319" s="11">
        <f t="shared" si="223"/>
        <v>0</v>
      </c>
      <c r="K319" s="11">
        <f t="shared" si="223"/>
        <v>0</v>
      </c>
      <c r="L319" s="11">
        <f t="shared" si="223"/>
        <v>0</v>
      </c>
      <c r="M319" s="44">
        <f t="shared" si="223"/>
        <v>0</v>
      </c>
      <c r="N319" s="139">
        <f t="shared" si="219"/>
        <v>3000</v>
      </c>
      <c r="O319" s="140">
        <f t="shared" ref="O319:U319" si="224">SUM(O320:O323)</f>
        <v>0</v>
      </c>
      <c r="P319" s="141">
        <f t="shared" si="224"/>
        <v>3000</v>
      </c>
      <c r="Q319" s="141">
        <f t="shared" si="224"/>
        <v>0</v>
      </c>
      <c r="R319" s="141">
        <f t="shared" si="224"/>
        <v>0</v>
      </c>
      <c r="S319" s="141">
        <f t="shared" si="224"/>
        <v>0</v>
      </c>
      <c r="T319" s="141">
        <f t="shared" si="224"/>
        <v>0</v>
      </c>
      <c r="U319" s="140">
        <f t="shared" si="224"/>
        <v>0</v>
      </c>
      <c r="V319" s="142"/>
      <c r="W319" s="7"/>
    </row>
    <row r="320" spans="1:23" s="8" customFormat="1" ht="15" customHeight="1" x14ac:dyDescent="0.3">
      <c r="A320" s="92"/>
      <c r="B320" s="95"/>
      <c r="C320" s="95"/>
      <c r="D320" s="98"/>
      <c r="E320" s="26" t="s">
        <v>17</v>
      </c>
      <c r="F320" s="11">
        <f t="shared" si="197"/>
        <v>0</v>
      </c>
      <c r="G320" s="51"/>
      <c r="H320" s="10"/>
      <c r="I320" s="10"/>
      <c r="J320" s="10"/>
      <c r="K320" s="10"/>
      <c r="L320" s="10"/>
      <c r="M320" s="50"/>
      <c r="N320" s="143">
        <f t="shared" si="219"/>
        <v>0</v>
      </c>
      <c r="O320" s="144">
        <v>0</v>
      </c>
      <c r="P320" s="145"/>
      <c r="Q320" s="145"/>
      <c r="R320" s="145"/>
      <c r="S320" s="145"/>
      <c r="T320" s="145"/>
      <c r="U320" s="144"/>
      <c r="V320" s="146"/>
      <c r="W320" s="7"/>
    </row>
    <row r="321" spans="1:23" s="8" customFormat="1" ht="15" customHeight="1" x14ac:dyDescent="0.3">
      <c r="A321" s="92"/>
      <c r="B321" s="95"/>
      <c r="C321" s="95"/>
      <c r="D321" s="98"/>
      <c r="E321" s="26" t="s">
        <v>2</v>
      </c>
      <c r="F321" s="11">
        <f t="shared" si="197"/>
        <v>0</v>
      </c>
      <c r="G321" s="51"/>
      <c r="H321" s="10"/>
      <c r="I321" s="10"/>
      <c r="J321" s="10"/>
      <c r="K321" s="10"/>
      <c r="L321" s="10"/>
      <c r="M321" s="50"/>
      <c r="N321" s="143">
        <f t="shared" si="219"/>
        <v>0</v>
      </c>
      <c r="O321" s="144"/>
      <c r="P321" s="145"/>
      <c r="Q321" s="145"/>
      <c r="R321" s="145"/>
      <c r="S321" s="145"/>
      <c r="T321" s="145"/>
      <c r="U321" s="144"/>
      <c r="V321" s="146"/>
      <c r="W321" s="7"/>
    </row>
    <row r="322" spans="1:23" s="8" customFormat="1" ht="15" customHeight="1" x14ac:dyDescent="0.3">
      <c r="A322" s="92"/>
      <c r="B322" s="95"/>
      <c r="C322" s="95"/>
      <c r="D322" s="98"/>
      <c r="E322" s="26" t="s">
        <v>18</v>
      </c>
      <c r="F322" s="11">
        <f t="shared" si="197"/>
        <v>0</v>
      </c>
      <c r="G322" s="51"/>
      <c r="H322" s="10"/>
      <c r="I322" s="10"/>
      <c r="J322" s="10"/>
      <c r="K322" s="10"/>
      <c r="L322" s="10"/>
      <c r="M322" s="50"/>
      <c r="N322" s="143">
        <f t="shared" si="219"/>
        <v>0</v>
      </c>
      <c r="O322" s="144">
        <v>0</v>
      </c>
      <c r="P322" s="145"/>
      <c r="Q322" s="145"/>
      <c r="R322" s="145"/>
      <c r="S322" s="145"/>
      <c r="T322" s="145"/>
      <c r="U322" s="144"/>
      <c r="V322" s="146"/>
      <c r="W322" s="7"/>
    </row>
    <row r="323" spans="1:23" s="8" customFormat="1" ht="15" customHeight="1" x14ac:dyDescent="0.3">
      <c r="A323" s="93"/>
      <c r="B323" s="96"/>
      <c r="C323" s="96"/>
      <c r="D323" s="99"/>
      <c r="E323" s="27" t="s">
        <v>19</v>
      </c>
      <c r="F323" s="11">
        <f t="shared" si="197"/>
        <v>3000</v>
      </c>
      <c r="G323" s="52"/>
      <c r="H323" s="12">
        <v>3000</v>
      </c>
      <c r="I323" s="12"/>
      <c r="J323" s="12"/>
      <c r="K323" s="12"/>
      <c r="L323" s="12"/>
      <c r="M323" s="53"/>
      <c r="N323" s="147">
        <f t="shared" si="222"/>
        <v>3000</v>
      </c>
      <c r="O323" s="148">
        <v>0</v>
      </c>
      <c r="P323" s="145">
        <v>3000</v>
      </c>
      <c r="Q323" s="145"/>
      <c r="R323" s="145"/>
      <c r="S323" s="145"/>
      <c r="T323" s="145"/>
      <c r="U323" s="148"/>
      <c r="V323" s="150"/>
      <c r="W323" s="7"/>
    </row>
    <row r="324" spans="1:23" s="8" customFormat="1" ht="15" customHeight="1" x14ac:dyDescent="0.3">
      <c r="A324" s="91" t="s">
        <v>140</v>
      </c>
      <c r="B324" s="94" t="s">
        <v>29</v>
      </c>
      <c r="C324" s="94" t="s">
        <v>142</v>
      </c>
      <c r="D324" s="97" t="s">
        <v>141</v>
      </c>
      <c r="E324" s="28" t="s">
        <v>6</v>
      </c>
      <c r="F324" s="11">
        <f t="shared" si="197"/>
        <v>4088</v>
      </c>
      <c r="G324" s="43">
        <f t="shared" ref="G324:M324" si="225">SUM(G325:G328)</f>
        <v>0</v>
      </c>
      <c r="H324" s="11">
        <f>SUM(H325:H328)</f>
        <v>308</v>
      </c>
      <c r="I324" s="11">
        <f t="shared" ref="I324:L324" si="226">SUM(I325:I328)</f>
        <v>945</v>
      </c>
      <c r="J324" s="11">
        <f t="shared" si="226"/>
        <v>945</v>
      </c>
      <c r="K324" s="11">
        <f t="shared" si="226"/>
        <v>945</v>
      </c>
      <c r="L324" s="11">
        <f t="shared" si="226"/>
        <v>945</v>
      </c>
      <c r="M324" s="44">
        <f t="shared" si="225"/>
        <v>0</v>
      </c>
      <c r="N324" s="139">
        <f t="shared" ref="N324:N327" si="227">SUM(P324:T324)</f>
        <v>2108</v>
      </c>
      <c r="O324" s="140">
        <f t="shared" ref="O324:U324" si="228">SUM(O325:O328)</f>
        <v>0</v>
      </c>
      <c r="P324" s="141">
        <f t="shared" si="228"/>
        <v>308</v>
      </c>
      <c r="Q324" s="141">
        <f t="shared" si="228"/>
        <v>900</v>
      </c>
      <c r="R324" s="141">
        <f t="shared" si="228"/>
        <v>900</v>
      </c>
      <c r="S324" s="141">
        <f t="shared" si="228"/>
        <v>0</v>
      </c>
      <c r="T324" s="141">
        <f t="shared" si="228"/>
        <v>0</v>
      </c>
      <c r="U324" s="140">
        <f t="shared" si="228"/>
        <v>0</v>
      </c>
      <c r="V324" s="142"/>
      <c r="W324" s="7"/>
    </row>
    <row r="325" spans="1:23" s="8" customFormat="1" ht="15" customHeight="1" x14ac:dyDescent="0.3">
      <c r="A325" s="92"/>
      <c r="B325" s="95"/>
      <c r="C325" s="95"/>
      <c r="D325" s="98"/>
      <c r="E325" s="26" t="s">
        <v>17</v>
      </c>
      <c r="F325" s="11">
        <f t="shared" si="197"/>
        <v>216</v>
      </c>
      <c r="G325" s="51"/>
      <c r="H325" s="10">
        <v>216</v>
      </c>
      <c r="I325" s="10"/>
      <c r="J325" s="10"/>
      <c r="K325" s="10"/>
      <c r="L325" s="10"/>
      <c r="M325" s="50"/>
      <c r="N325" s="143">
        <f t="shared" si="227"/>
        <v>216</v>
      </c>
      <c r="O325" s="144"/>
      <c r="P325" s="145">
        <v>216</v>
      </c>
      <c r="Q325" s="145"/>
      <c r="R325" s="145"/>
      <c r="S325" s="145"/>
      <c r="T325" s="145"/>
      <c r="U325" s="144"/>
      <c r="V325" s="146"/>
      <c r="W325" s="7"/>
    </row>
    <row r="326" spans="1:23" s="8" customFormat="1" ht="15" customHeight="1" x14ac:dyDescent="0.3">
      <c r="A326" s="92"/>
      <c r="B326" s="95"/>
      <c r="C326" s="95"/>
      <c r="D326" s="98"/>
      <c r="E326" s="26" t="s">
        <v>2</v>
      </c>
      <c r="F326" s="11">
        <f t="shared" si="197"/>
        <v>0</v>
      </c>
      <c r="G326" s="51"/>
      <c r="H326" s="10"/>
      <c r="I326" s="10"/>
      <c r="J326" s="10"/>
      <c r="K326" s="10"/>
      <c r="L326" s="10"/>
      <c r="M326" s="50"/>
      <c r="N326" s="143">
        <f t="shared" si="227"/>
        <v>0</v>
      </c>
      <c r="O326" s="144"/>
      <c r="P326" s="145"/>
      <c r="Q326" s="145"/>
      <c r="R326" s="145"/>
      <c r="S326" s="145"/>
      <c r="T326" s="145"/>
      <c r="U326" s="144"/>
      <c r="V326" s="146"/>
      <c r="W326" s="7"/>
    </row>
    <row r="327" spans="1:23" s="8" customFormat="1" ht="15" customHeight="1" x14ac:dyDescent="0.3">
      <c r="A327" s="92"/>
      <c r="B327" s="95"/>
      <c r="C327" s="95"/>
      <c r="D327" s="98"/>
      <c r="E327" s="26" t="s">
        <v>18</v>
      </c>
      <c r="F327" s="11">
        <f t="shared" si="197"/>
        <v>3872</v>
      </c>
      <c r="G327" s="51"/>
      <c r="H327" s="10">
        <v>92</v>
      </c>
      <c r="I327" s="10">
        <v>945</v>
      </c>
      <c r="J327" s="10">
        <v>945</v>
      </c>
      <c r="K327" s="10">
        <v>945</v>
      </c>
      <c r="L327" s="10">
        <v>945</v>
      </c>
      <c r="M327" s="50">
        <v>0</v>
      </c>
      <c r="N327" s="143">
        <f t="shared" si="227"/>
        <v>1892</v>
      </c>
      <c r="O327" s="144">
        <v>0</v>
      </c>
      <c r="P327" s="145">
        <v>92</v>
      </c>
      <c r="Q327" s="145">
        <v>900</v>
      </c>
      <c r="R327" s="145">
        <v>900</v>
      </c>
      <c r="S327" s="145"/>
      <c r="T327" s="145"/>
      <c r="U327" s="144"/>
      <c r="V327" s="146"/>
      <c r="W327" s="7"/>
    </row>
    <row r="328" spans="1:23" s="8" customFormat="1" ht="15" customHeight="1" x14ac:dyDescent="0.3">
      <c r="A328" s="93"/>
      <c r="B328" s="96"/>
      <c r="C328" s="96"/>
      <c r="D328" s="99"/>
      <c r="E328" s="27" t="s">
        <v>19</v>
      </c>
      <c r="F328" s="11">
        <f t="shared" si="197"/>
        <v>0</v>
      </c>
      <c r="G328" s="52"/>
      <c r="H328" s="12"/>
      <c r="I328" s="12"/>
      <c r="J328" s="12"/>
      <c r="K328" s="12"/>
      <c r="L328" s="12"/>
      <c r="M328" s="53"/>
      <c r="N328" s="147">
        <f t="shared" ref="N328" si="229">SUM(O328:T328)</f>
        <v>0</v>
      </c>
      <c r="O328" s="148"/>
      <c r="P328" s="149"/>
      <c r="Q328" s="149"/>
      <c r="R328" s="149"/>
      <c r="S328" s="149"/>
      <c r="T328" s="149"/>
      <c r="U328" s="148"/>
      <c r="V328" s="150"/>
      <c r="W328" s="7"/>
    </row>
    <row r="329" spans="1:23" s="8" customFormat="1" ht="15" customHeight="1" x14ac:dyDescent="0.3">
      <c r="A329" s="91" t="s">
        <v>127</v>
      </c>
      <c r="B329" s="94" t="s">
        <v>29</v>
      </c>
      <c r="C329" s="94" t="s">
        <v>143</v>
      </c>
      <c r="D329" s="97" t="s">
        <v>153</v>
      </c>
      <c r="E329" s="28" t="s">
        <v>6</v>
      </c>
      <c r="F329" s="11">
        <f t="shared" si="197"/>
        <v>5610</v>
      </c>
      <c r="G329" s="43">
        <f t="shared" ref="G329:M329" si="230">SUM(G330:G333)</f>
        <v>0</v>
      </c>
      <c r="H329" s="11">
        <f t="shared" si="230"/>
        <v>817</v>
      </c>
      <c r="I329" s="11">
        <f t="shared" si="230"/>
        <v>1493</v>
      </c>
      <c r="J329" s="11">
        <f t="shared" si="230"/>
        <v>1100</v>
      </c>
      <c r="K329" s="11">
        <f t="shared" si="230"/>
        <v>2200</v>
      </c>
      <c r="L329" s="11">
        <f t="shared" si="230"/>
        <v>0</v>
      </c>
      <c r="M329" s="44">
        <f t="shared" si="230"/>
        <v>0</v>
      </c>
      <c r="N329" s="139">
        <f t="shared" ref="N329:N332" si="231">SUM(P329:T329)</f>
        <v>4780</v>
      </c>
      <c r="O329" s="140">
        <f t="shared" ref="O329:U329" si="232">SUM(O330:O333)</f>
        <v>0</v>
      </c>
      <c r="P329" s="141">
        <f t="shared" si="232"/>
        <v>817</v>
      </c>
      <c r="Q329" s="141">
        <f t="shared" si="232"/>
        <v>1963</v>
      </c>
      <c r="R329" s="141">
        <f t="shared" si="232"/>
        <v>2000</v>
      </c>
      <c r="S329" s="141">
        <f t="shared" si="232"/>
        <v>0</v>
      </c>
      <c r="T329" s="141">
        <f t="shared" si="232"/>
        <v>0</v>
      </c>
      <c r="U329" s="140">
        <f t="shared" si="232"/>
        <v>0</v>
      </c>
      <c r="V329" s="142"/>
      <c r="W329" s="7"/>
    </row>
    <row r="330" spans="1:23" s="8" customFormat="1" ht="15" customHeight="1" x14ac:dyDescent="0.3">
      <c r="A330" s="92"/>
      <c r="B330" s="95"/>
      <c r="C330" s="95"/>
      <c r="D330" s="98"/>
      <c r="E330" s="26" t="s">
        <v>17</v>
      </c>
      <c r="F330" s="11">
        <f t="shared" si="197"/>
        <v>1280</v>
      </c>
      <c r="G330" s="51"/>
      <c r="H330" s="10">
        <v>100</v>
      </c>
      <c r="I330" s="10">
        <v>380</v>
      </c>
      <c r="J330" s="10">
        <v>300</v>
      </c>
      <c r="K330" s="10">
        <v>500</v>
      </c>
      <c r="L330" s="10"/>
      <c r="M330" s="50"/>
      <c r="N330" s="143">
        <f t="shared" si="231"/>
        <v>735</v>
      </c>
      <c r="O330" s="144"/>
      <c r="P330" s="145">
        <v>100</v>
      </c>
      <c r="Q330" s="145">
        <v>235</v>
      </c>
      <c r="R330" s="145">
        <v>400</v>
      </c>
      <c r="S330" s="145"/>
      <c r="T330" s="145"/>
      <c r="U330" s="144"/>
      <c r="V330" s="146"/>
      <c r="W330" s="7"/>
    </row>
    <row r="331" spans="1:23" s="8" customFormat="1" ht="15" customHeight="1" x14ac:dyDescent="0.3">
      <c r="A331" s="92"/>
      <c r="B331" s="95"/>
      <c r="C331" s="95"/>
      <c r="D331" s="98"/>
      <c r="E331" s="26" t="s">
        <v>2</v>
      </c>
      <c r="F331" s="11">
        <f t="shared" si="197"/>
        <v>200</v>
      </c>
      <c r="G331" s="51"/>
      <c r="H331" s="10"/>
      <c r="I331" s="10"/>
      <c r="J331" s="10"/>
      <c r="K331" s="10">
        <v>200</v>
      </c>
      <c r="L331" s="10"/>
      <c r="M331" s="50"/>
      <c r="N331" s="143">
        <f t="shared" si="231"/>
        <v>540</v>
      </c>
      <c r="O331" s="144"/>
      <c r="P331" s="145"/>
      <c r="Q331" s="145">
        <v>390</v>
      </c>
      <c r="R331" s="145">
        <v>150</v>
      </c>
      <c r="S331" s="145"/>
      <c r="T331" s="145"/>
      <c r="U331" s="144"/>
      <c r="V331" s="146"/>
      <c r="W331" s="7"/>
    </row>
    <row r="332" spans="1:23" s="8" customFormat="1" ht="15" customHeight="1" x14ac:dyDescent="0.3">
      <c r="A332" s="92"/>
      <c r="B332" s="95"/>
      <c r="C332" s="95"/>
      <c r="D332" s="98"/>
      <c r="E332" s="26" t="s">
        <v>18</v>
      </c>
      <c r="F332" s="11">
        <f t="shared" si="197"/>
        <v>4130</v>
      </c>
      <c r="G332" s="51"/>
      <c r="H332" s="10">
        <v>717</v>
      </c>
      <c r="I332" s="10">
        <v>1113</v>
      </c>
      <c r="J332" s="10">
        <v>800</v>
      </c>
      <c r="K332" s="10">
        <v>1500</v>
      </c>
      <c r="L332" s="10"/>
      <c r="M332" s="50"/>
      <c r="N332" s="143">
        <f t="shared" si="231"/>
        <v>3505</v>
      </c>
      <c r="O332" s="144"/>
      <c r="P332" s="145">
        <v>717</v>
      </c>
      <c r="Q332" s="145">
        <v>1338</v>
      </c>
      <c r="R332" s="145">
        <v>1450</v>
      </c>
      <c r="S332" s="145"/>
      <c r="T332" s="145"/>
      <c r="U332" s="144"/>
      <c r="V332" s="146"/>
      <c r="W332" s="7"/>
    </row>
    <row r="333" spans="1:23" s="8" customFormat="1" ht="15" customHeight="1" x14ac:dyDescent="0.3">
      <c r="A333" s="93"/>
      <c r="B333" s="96"/>
      <c r="C333" s="96"/>
      <c r="D333" s="99"/>
      <c r="E333" s="27" t="s">
        <v>19</v>
      </c>
      <c r="F333" s="11">
        <f t="shared" si="197"/>
        <v>0</v>
      </c>
      <c r="G333" s="52"/>
      <c r="H333" s="12"/>
      <c r="I333" s="12"/>
      <c r="J333" s="12"/>
      <c r="K333" s="12"/>
      <c r="L333" s="12"/>
      <c r="M333" s="53"/>
      <c r="N333" s="147">
        <f t="shared" ref="N333" si="233">SUM(O333:T333)</f>
        <v>0</v>
      </c>
      <c r="O333" s="148"/>
      <c r="P333" s="149"/>
      <c r="Q333" s="149"/>
      <c r="R333" s="149"/>
      <c r="S333" s="149"/>
      <c r="T333" s="149"/>
      <c r="U333" s="148"/>
      <c r="V333" s="150"/>
      <c r="W333" s="7"/>
    </row>
    <row r="334" spans="1:23" s="8" customFormat="1" ht="12" x14ac:dyDescent="0.3">
      <c r="A334" s="91" t="s">
        <v>201</v>
      </c>
      <c r="B334" s="94" t="s">
        <v>29</v>
      </c>
      <c r="C334" s="94" t="s">
        <v>129</v>
      </c>
      <c r="D334" s="97" t="s">
        <v>184</v>
      </c>
      <c r="E334" s="28" t="s">
        <v>6</v>
      </c>
      <c r="F334" s="11">
        <f t="shared" si="197"/>
        <v>1868</v>
      </c>
      <c r="G334" s="45">
        <f t="shared" ref="G334:M334" si="234">SUM(G335:G338)</f>
        <v>0</v>
      </c>
      <c r="H334" s="46">
        <f t="shared" si="234"/>
        <v>0</v>
      </c>
      <c r="I334" s="46">
        <f t="shared" si="234"/>
        <v>428</v>
      </c>
      <c r="J334" s="46">
        <f t="shared" si="234"/>
        <v>480</v>
      </c>
      <c r="K334" s="46">
        <f t="shared" si="234"/>
        <v>480</v>
      </c>
      <c r="L334" s="46">
        <f t="shared" si="234"/>
        <v>480</v>
      </c>
      <c r="M334" s="47">
        <f t="shared" si="234"/>
        <v>0</v>
      </c>
      <c r="N334" s="139">
        <f t="shared" si="194"/>
        <v>646</v>
      </c>
      <c r="O334" s="153">
        <f t="shared" ref="O334:U334" si="235">SUM(O335:O338)</f>
        <v>0</v>
      </c>
      <c r="P334" s="154">
        <f t="shared" si="235"/>
        <v>0</v>
      </c>
      <c r="Q334" s="154">
        <f>SUM(Q335:Q337)</f>
        <v>428</v>
      </c>
      <c r="R334" s="154">
        <f t="shared" ref="R334:T334" si="236">SUM(R335:R337)</f>
        <v>218</v>
      </c>
      <c r="S334" s="154">
        <f t="shared" si="236"/>
        <v>0</v>
      </c>
      <c r="T334" s="154">
        <f t="shared" si="236"/>
        <v>0</v>
      </c>
      <c r="U334" s="153">
        <f t="shared" si="235"/>
        <v>0</v>
      </c>
      <c r="V334" s="142"/>
      <c r="W334" s="7"/>
    </row>
    <row r="335" spans="1:23" s="8" customFormat="1" ht="15" customHeight="1" x14ac:dyDescent="0.3">
      <c r="A335" s="92"/>
      <c r="B335" s="95"/>
      <c r="C335" s="95"/>
      <c r="D335" s="98"/>
      <c r="E335" s="26" t="s">
        <v>17</v>
      </c>
      <c r="F335" s="11">
        <f t="shared" si="197"/>
        <v>0</v>
      </c>
      <c r="G335" s="51"/>
      <c r="H335" s="10"/>
      <c r="I335" s="10"/>
      <c r="J335" s="10"/>
      <c r="K335" s="10"/>
      <c r="L335" s="10"/>
      <c r="M335" s="50"/>
      <c r="N335" s="143">
        <f t="shared" si="194"/>
        <v>0</v>
      </c>
      <c r="O335" s="144">
        <v>0</v>
      </c>
      <c r="P335" s="145"/>
      <c r="Q335" s="145"/>
      <c r="R335" s="145"/>
      <c r="S335" s="145"/>
      <c r="T335" s="145"/>
      <c r="U335" s="144"/>
      <c r="V335" s="146"/>
      <c r="W335" s="7"/>
    </row>
    <row r="336" spans="1:23" s="8" customFormat="1" ht="15" customHeight="1" x14ac:dyDescent="0.3">
      <c r="A336" s="92"/>
      <c r="B336" s="95"/>
      <c r="C336" s="95"/>
      <c r="D336" s="98"/>
      <c r="E336" s="26" t="s">
        <v>2</v>
      </c>
      <c r="F336" s="11">
        <f t="shared" si="197"/>
        <v>10</v>
      </c>
      <c r="G336" s="51"/>
      <c r="H336" s="10"/>
      <c r="I336" s="10">
        <v>10</v>
      </c>
      <c r="J336" s="10"/>
      <c r="K336" s="10"/>
      <c r="L336" s="10"/>
      <c r="M336" s="50"/>
      <c r="N336" s="143">
        <f t="shared" si="195"/>
        <v>19</v>
      </c>
      <c r="O336" s="144"/>
      <c r="P336" s="145"/>
      <c r="Q336" s="145">
        <v>10</v>
      </c>
      <c r="R336" s="145">
        <v>9</v>
      </c>
      <c r="S336" s="145"/>
      <c r="T336" s="145"/>
      <c r="U336" s="144"/>
      <c r="V336" s="146"/>
      <c r="W336" s="7"/>
    </row>
    <row r="337" spans="1:23" s="8" customFormat="1" ht="15" customHeight="1" x14ac:dyDescent="0.3">
      <c r="A337" s="92"/>
      <c r="B337" s="95"/>
      <c r="C337" s="95"/>
      <c r="D337" s="98"/>
      <c r="E337" s="26" t="s">
        <v>18</v>
      </c>
      <c r="F337" s="11">
        <f t="shared" si="197"/>
        <v>1858</v>
      </c>
      <c r="G337" s="51"/>
      <c r="H337" s="10"/>
      <c r="I337" s="10">
        <v>418</v>
      </c>
      <c r="J337" s="10">
        <v>480</v>
      </c>
      <c r="K337" s="10">
        <v>480</v>
      </c>
      <c r="L337" s="10">
        <v>480</v>
      </c>
      <c r="M337" s="50"/>
      <c r="N337" s="143">
        <f t="shared" si="195"/>
        <v>627</v>
      </c>
      <c r="O337" s="144">
        <v>0</v>
      </c>
      <c r="P337" s="145"/>
      <c r="Q337" s="145">
        <v>418</v>
      </c>
      <c r="R337" s="145">
        <v>209</v>
      </c>
      <c r="S337" s="145"/>
      <c r="T337" s="145"/>
      <c r="U337" s="144"/>
      <c r="V337" s="146"/>
      <c r="W337" s="7"/>
    </row>
    <row r="338" spans="1:23" s="8" customFormat="1" ht="15" customHeight="1" x14ac:dyDescent="0.3">
      <c r="A338" s="93"/>
      <c r="B338" s="96"/>
      <c r="C338" s="96"/>
      <c r="D338" s="99"/>
      <c r="E338" s="27" t="s">
        <v>19</v>
      </c>
      <c r="F338" s="11">
        <f t="shared" ref="F338:F353" si="237">SUM(H338:L338)</f>
        <v>0</v>
      </c>
      <c r="G338" s="52"/>
      <c r="H338" s="12"/>
      <c r="I338" s="12"/>
      <c r="J338" s="12"/>
      <c r="K338" s="12"/>
      <c r="L338" s="12"/>
      <c r="M338" s="53"/>
      <c r="N338" s="147">
        <f t="shared" si="196"/>
        <v>0</v>
      </c>
      <c r="O338" s="148">
        <v>0</v>
      </c>
      <c r="P338" s="145"/>
      <c r="Q338" s="145"/>
      <c r="R338" s="145"/>
      <c r="S338" s="145"/>
      <c r="T338" s="145"/>
      <c r="U338" s="148"/>
      <c r="V338" s="150"/>
      <c r="W338" s="7"/>
    </row>
    <row r="339" spans="1:23" s="8" customFormat="1" ht="15" customHeight="1" x14ac:dyDescent="0.3">
      <c r="A339" s="91" t="s">
        <v>186</v>
      </c>
      <c r="B339" s="94" t="s">
        <v>29</v>
      </c>
      <c r="C339" s="94" t="s">
        <v>144</v>
      </c>
      <c r="D339" s="97" t="s">
        <v>71</v>
      </c>
      <c r="E339" s="28" t="s">
        <v>6</v>
      </c>
      <c r="F339" s="11">
        <f t="shared" si="237"/>
        <v>4437</v>
      </c>
      <c r="G339" s="43">
        <f t="shared" ref="G339:M339" si="238">SUM(G340:G343)</f>
        <v>0</v>
      </c>
      <c r="H339" s="11">
        <f t="shared" si="238"/>
        <v>2055</v>
      </c>
      <c r="I339" s="11">
        <f t="shared" si="238"/>
        <v>255</v>
      </c>
      <c r="J339" s="11">
        <f t="shared" si="238"/>
        <v>707</v>
      </c>
      <c r="K339" s="11">
        <f t="shared" si="238"/>
        <v>709</v>
      </c>
      <c r="L339" s="11">
        <f t="shared" si="238"/>
        <v>711</v>
      </c>
      <c r="M339" s="44">
        <f t="shared" si="238"/>
        <v>0</v>
      </c>
      <c r="N339" s="139">
        <f t="shared" ref="N339:N340" si="239">SUM(P339:T339)</f>
        <v>2358</v>
      </c>
      <c r="O339" s="140">
        <f t="shared" ref="O339:U339" si="240">SUM(O340:O343)</f>
        <v>0</v>
      </c>
      <c r="P339" s="141">
        <f t="shared" si="240"/>
        <v>2055</v>
      </c>
      <c r="Q339" s="141">
        <f t="shared" si="240"/>
        <v>303</v>
      </c>
      <c r="R339" s="141">
        <f t="shared" si="240"/>
        <v>0</v>
      </c>
      <c r="S339" s="141">
        <f t="shared" si="240"/>
        <v>0</v>
      </c>
      <c r="T339" s="141">
        <f t="shared" si="240"/>
        <v>0</v>
      </c>
      <c r="U339" s="140">
        <f t="shared" si="240"/>
        <v>0</v>
      </c>
      <c r="V339" s="142"/>
      <c r="W339" s="7"/>
    </row>
    <row r="340" spans="1:23" s="8" customFormat="1" ht="15" customHeight="1" x14ac:dyDescent="0.3">
      <c r="A340" s="92"/>
      <c r="B340" s="95"/>
      <c r="C340" s="95"/>
      <c r="D340" s="98"/>
      <c r="E340" s="26" t="s">
        <v>17</v>
      </c>
      <c r="F340" s="11">
        <f t="shared" si="237"/>
        <v>348</v>
      </c>
      <c r="G340" s="51"/>
      <c r="H340" s="10"/>
      <c r="I340" s="10"/>
      <c r="J340" s="10">
        <v>116</v>
      </c>
      <c r="K340" s="10">
        <v>116</v>
      </c>
      <c r="L340" s="10">
        <v>116</v>
      </c>
      <c r="M340" s="50"/>
      <c r="N340" s="143">
        <f t="shared" si="239"/>
        <v>0</v>
      </c>
      <c r="O340" s="144"/>
      <c r="P340" s="145"/>
      <c r="Q340" s="165"/>
      <c r="R340" s="145"/>
      <c r="S340" s="145"/>
      <c r="T340" s="145"/>
      <c r="U340" s="144"/>
      <c r="V340" s="146"/>
      <c r="W340" s="7"/>
    </row>
    <row r="341" spans="1:23" s="8" customFormat="1" ht="15" customHeight="1" x14ac:dyDescent="0.3">
      <c r="A341" s="92"/>
      <c r="B341" s="95"/>
      <c r="C341" s="95"/>
      <c r="D341" s="98"/>
      <c r="E341" s="26" t="s">
        <v>2</v>
      </c>
      <c r="F341" s="11">
        <f t="shared" si="237"/>
        <v>129</v>
      </c>
      <c r="G341" s="51"/>
      <c r="H341" s="10"/>
      <c r="I341" s="10"/>
      <c r="J341" s="10">
        <v>43</v>
      </c>
      <c r="K341" s="10">
        <v>43</v>
      </c>
      <c r="L341" s="10">
        <v>43</v>
      </c>
      <c r="M341" s="50"/>
      <c r="N341" s="143">
        <f t="shared" ref="N341:N342" si="241">SUM(P341:T341)</f>
        <v>0</v>
      </c>
      <c r="O341" s="144"/>
      <c r="P341" s="145"/>
      <c r="Q341" s="165"/>
      <c r="R341" s="145"/>
      <c r="S341" s="145"/>
      <c r="T341" s="145"/>
      <c r="U341" s="144"/>
      <c r="V341" s="146"/>
      <c r="W341" s="7"/>
    </row>
    <row r="342" spans="1:23" s="8" customFormat="1" ht="15" customHeight="1" x14ac:dyDescent="0.3">
      <c r="A342" s="92"/>
      <c r="B342" s="95"/>
      <c r="C342" s="95"/>
      <c r="D342" s="98"/>
      <c r="E342" s="26" t="s">
        <v>18</v>
      </c>
      <c r="F342" s="11">
        <f t="shared" si="237"/>
        <v>3820</v>
      </c>
      <c r="G342" s="51"/>
      <c r="H342" s="10">
        <v>1975</v>
      </c>
      <c r="I342" s="10">
        <v>255</v>
      </c>
      <c r="J342" s="10">
        <v>528</v>
      </c>
      <c r="K342" s="10">
        <v>530</v>
      </c>
      <c r="L342" s="10">
        <v>532</v>
      </c>
      <c r="M342" s="50"/>
      <c r="N342" s="143">
        <f t="shared" si="241"/>
        <v>2278</v>
      </c>
      <c r="O342" s="144"/>
      <c r="P342" s="145">
        <v>1975</v>
      </c>
      <c r="Q342" s="165">
        <v>303</v>
      </c>
      <c r="R342" s="145"/>
      <c r="S342" s="145"/>
      <c r="T342" s="145"/>
      <c r="U342" s="144"/>
      <c r="V342" s="146"/>
      <c r="W342" s="7"/>
    </row>
    <row r="343" spans="1:23" s="8" customFormat="1" ht="15" customHeight="1" x14ac:dyDescent="0.3">
      <c r="A343" s="93"/>
      <c r="B343" s="96"/>
      <c r="C343" s="96"/>
      <c r="D343" s="99"/>
      <c r="E343" s="27" t="s">
        <v>19</v>
      </c>
      <c r="F343" s="11">
        <f t="shared" si="237"/>
        <v>140</v>
      </c>
      <c r="G343" s="52"/>
      <c r="H343" s="12">
        <v>80</v>
      </c>
      <c r="I343" s="12"/>
      <c r="J343" s="12">
        <v>20</v>
      </c>
      <c r="K343" s="12">
        <v>20</v>
      </c>
      <c r="L343" s="12">
        <v>20</v>
      </c>
      <c r="M343" s="53"/>
      <c r="N343" s="147">
        <f t="shared" ref="N343" si="242">SUM(O343:T343)</f>
        <v>80</v>
      </c>
      <c r="O343" s="148"/>
      <c r="P343" s="149">
        <v>80</v>
      </c>
      <c r="Q343" s="167"/>
      <c r="R343" s="149"/>
      <c r="S343" s="149"/>
      <c r="T343" s="149"/>
      <c r="U343" s="148"/>
      <c r="V343" s="150"/>
      <c r="W343" s="7"/>
    </row>
    <row r="344" spans="1:23" s="9" customFormat="1" ht="15" customHeight="1" x14ac:dyDescent="0.3">
      <c r="A344" s="91" t="s">
        <v>145</v>
      </c>
      <c r="B344" s="94" t="s">
        <v>29</v>
      </c>
      <c r="C344" s="94" t="s">
        <v>148</v>
      </c>
      <c r="D344" s="97" t="s">
        <v>146</v>
      </c>
      <c r="E344" s="28" t="s">
        <v>6</v>
      </c>
      <c r="F344" s="11">
        <f t="shared" si="237"/>
        <v>29550</v>
      </c>
      <c r="G344" s="43">
        <f t="shared" ref="G344:M344" si="243">SUM(G345:G348)</f>
        <v>0</v>
      </c>
      <c r="H344" s="11">
        <f>SUM(H345:H348)</f>
        <v>8</v>
      </c>
      <c r="I344" s="11">
        <f t="shared" ref="I344:L344" si="244">SUM(I345:I348)</f>
        <v>142</v>
      </c>
      <c r="J344" s="11">
        <f t="shared" si="244"/>
        <v>1188</v>
      </c>
      <c r="K344" s="11">
        <f t="shared" si="244"/>
        <v>21212</v>
      </c>
      <c r="L344" s="11">
        <f t="shared" si="244"/>
        <v>7000</v>
      </c>
      <c r="M344" s="44">
        <f t="shared" si="243"/>
        <v>0</v>
      </c>
      <c r="N344" s="139">
        <f t="shared" ref="N344:N352" si="245">SUM(P344:T344)</f>
        <v>150</v>
      </c>
      <c r="O344" s="140">
        <f t="shared" ref="O344:U344" si="246">SUM(O345:O348)</f>
        <v>0</v>
      </c>
      <c r="P344" s="141">
        <f t="shared" si="246"/>
        <v>150</v>
      </c>
      <c r="Q344" s="141">
        <f t="shared" si="246"/>
        <v>0</v>
      </c>
      <c r="R344" s="141">
        <f t="shared" si="246"/>
        <v>0</v>
      </c>
      <c r="S344" s="141">
        <f t="shared" si="246"/>
        <v>0</v>
      </c>
      <c r="T344" s="141">
        <f t="shared" si="246"/>
        <v>0</v>
      </c>
      <c r="U344" s="140">
        <f t="shared" si="246"/>
        <v>0</v>
      </c>
      <c r="V344" s="142"/>
      <c r="W344" s="41"/>
    </row>
    <row r="345" spans="1:23" s="9" customFormat="1" ht="15" customHeight="1" x14ac:dyDescent="0.3">
      <c r="A345" s="92"/>
      <c r="B345" s="95"/>
      <c r="C345" s="95"/>
      <c r="D345" s="98"/>
      <c r="E345" s="26" t="s">
        <v>17</v>
      </c>
      <c r="F345" s="11">
        <f t="shared" si="237"/>
        <v>14480</v>
      </c>
      <c r="G345" s="51"/>
      <c r="H345" s="10"/>
      <c r="I345" s="10"/>
      <c r="J345" s="10"/>
      <c r="K345" s="10">
        <v>14212</v>
      </c>
      <c r="L345" s="10">
        <v>268</v>
      </c>
      <c r="M345" s="50"/>
      <c r="N345" s="143">
        <f t="shared" si="245"/>
        <v>0</v>
      </c>
      <c r="O345" s="144"/>
      <c r="P345" s="145"/>
      <c r="Q345" s="145"/>
      <c r="R345" s="145"/>
      <c r="S345" s="145"/>
      <c r="T345" s="145"/>
      <c r="U345" s="144"/>
      <c r="V345" s="146"/>
      <c r="W345" s="41"/>
    </row>
    <row r="346" spans="1:23" s="9" customFormat="1" ht="15" customHeight="1" x14ac:dyDescent="0.3">
      <c r="A346" s="92"/>
      <c r="B346" s="95"/>
      <c r="C346" s="95"/>
      <c r="D346" s="98"/>
      <c r="E346" s="26" t="s">
        <v>2</v>
      </c>
      <c r="F346" s="11">
        <f t="shared" si="237"/>
        <v>3566</v>
      </c>
      <c r="G346" s="51"/>
      <c r="H346" s="10"/>
      <c r="I346" s="10"/>
      <c r="J346" s="10"/>
      <c r="K346" s="10">
        <v>3500</v>
      </c>
      <c r="L346" s="10">
        <v>66</v>
      </c>
      <c r="M346" s="50"/>
      <c r="N346" s="143">
        <f t="shared" si="245"/>
        <v>0</v>
      </c>
      <c r="O346" s="144"/>
      <c r="P346" s="145"/>
      <c r="Q346" s="145"/>
      <c r="R346" s="145"/>
      <c r="S346" s="145"/>
      <c r="T346" s="145"/>
      <c r="U346" s="144"/>
      <c r="V346" s="146"/>
      <c r="W346" s="41"/>
    </row>
    <row r="347" spans="1:23" s="9" customFormat="1" ht="15" customHeight="1" x14ac:dyDescent="0.3">
      <c r="A347" s="92"/>
      <c r="B347" s="95"/>
      <c r="C347" s="95"/>
      <c r="D347" s="98"/>
      <c r="E347" s="26" t="s">
        <v>18</v>
      </c>
      <c r="F347" s="11">
        <f t="shared" si="237"/>
        <v>11504</v>
      </c>
      <c r="G347" s="51"/>
      <c r="H347" s="10">
        <v>8</v>
      </c>
      <c r="I347" s="10">
        <v>142</v>
      </c>
      <c r="J347" s="10">
        <v>1188</v>
      </c>
      <c r="K347" s="10">
        <v>3500</v>
      </c>
      <c r="L347" s="10">
        <v>6666</v>
      </c>
      <c r="M347" s="50"/>
      <c r="N347" s="143">
        <f t="shared" si="245"/>
        <v>150</v>
      </c>
      <c r="O347" s="144"/>
      <c r="P347" s="145">
        <v>150</v>
      </c>
      <c r="Q347" s="145"/>
      <c r="R347" s="145"/>
      <c r="S347" s="145"/>
      <c r="T347" s="145"/>
      <c r="U347" s="144"/>
      <c r="V347" s="146"/>
      <c r="W347" s="41"/>
    </row>
    <row r="348" spans="1:23" s="9" customFormat="1" ht="15" customHeight="1" x14ac:dyDescent="0.3">
      <c r="A348" s="93"/>
      <c r="B348" s="96"/>
      <c r="C348" s="96"/>
      <c r="D348" s="99"/>
      <c r="E348" s="27" t="s">
        <v>19</v>
      </c>
      <c r="F348" s="11">
        <f t="shared" si="237"/>
        <v>0</v>
      </c>
      <c r="G348" s="52"/>
      <c r="H348" s="12"/>
      <c r="I348" s="12"/>
      <c r="J348" s="12"/>
      <c r="K348" s="12"/>
      <c r="L348" s="12"/>
      <c r="M348" s="53"/>
      <c r="N348" s="147">
        <f t="shared" ref="N348:N353" si="247">SUM(O348:T348)</f>
        <v>0</v>
      </c>
      <c r="O348" s="148"/>
      <c r="P348" s="149"/>
      <c r="Q348" s="149"/>
      <c r="R348" s="149"/>
      <c r="S348" s="149"/>
      <c r="T348" s="149"/>
      <c r="U348" s="148"/>
      <c r="V348" s="150"/>
      <c r="W348" s="41"/>
    </row>
    <row r="349" spans="1:23" s="9" customFormat="1" ht="15" customHeight="1" x14ac:dyDescent="0.3">
      <c r="A349" s="91" t="s">
        <v>145</v>
      </c>
      <c r="B349" s="94" t="s">
        <v>29</v>
      </c>
      <c r="C349" s="94" t="s">
        <v>149</v>
      </c>
      <c r="D349" s="97" t="s">
        <v>147</v>
      </c>
      <c r="E349" s="28" t="s">
        <v>6</v>
      </c>
      <c r="F349" s="11">
        <f t="shared" si="237"/>
        <v>145</v>
      </c>
      <c r="G349" s="43">
        <f t="shared" ref="G349:M349" si="248">SUM(G350:G353)</f>
        <v>0</v>
      </c>
      <c r="H349" s="11">
        <f t="shared" si="248"/>
        <v>0</v>
      </c>
      <c r="I349" s="11">
        <f t="shared" si="248"/>
        <v>0</v>
      </c>
      <c r="J349" s="11">
        <f t="shared" si="248"/>
        <v>15</v>
      </c>
      <c r="K349" s="11">
        <f t="shared" si="248"/>
        <v>30</v>
      </c>
      <c r="L349" s="11">
        <f t="shared" si="248"/>
        <v>100</v>
      </c>
      <c r="M349" s="44">
        <f t="shared" si="248"/>
        <v>0</v>
      </c>
      <c r="N349" s="139">
        <f t="shared" si="245"/>
        <v>0</v>
      </c>
      <c r="O349" s="140">
        <f t="shared" ref="O349:U349" si="249">SUM(O350:O353)</f>
        <v>0</v>
      </c>
      <c r="P349" s="141">
        <f t="shared" si="249"/>
        <v>0</v>
      </c>
      <c r="Q349" s="141">
        <f t="shared" si="249"/>
        <v>0</v>
      </c>
      <c r="R349" s="141">
        <f t="shared" si="249"/>
        <v>0</v>
      </c>
      <c r="S349" s="141">
        <f t="shared" si="249"/>
        <v>0</v>
      </c>
      <c r="T349" s="141">
        <f t="shared" si="249"/>
        <v>0</v>
      </c>
      <c r="U349" s="140">
        <f t="shared" si="249"/>
        <v>0</v>
      </c>
      <c r="V349" s="142"/>
      <c r="W349" s="41"/>
    </row>
    <row r="350" spans="1:23" s="9" customFormat="1" ht="15" customHeight="1" x14ac:dyDescent="0.3">
      <c r="A350" s="92"/>
      <c r="B350" s="95"/>
      <c r="C350" s="95"/>
      <c r="D350" s="98"/>
      <c r="E350" s="26" t="s">
        <v>17</v>
      </c>
      <c r="F350" s="58">
        <f t="shared" si="237"/>
        <v>72.5</v>
      </c>
      <c r="G350" s="51"/>
      <c r="H350" s="10"/>
      <c r="I350" s="10"/>
      <c r="J350" s="56">
        <v>7.5</v>
      </c>
      <c r="K350" s="10">
        <v>15</v>
      </c>
      <c r="L350" s="10">
        <v>50</v>
      </c>
      <c r="M350" s="50"/>
      <c r="N350" s="143">
        <f t="shared" si="245"/>
        <v>0</v>
      </c>
      <c r="O350" s="144"/>
      <c r="P350" s="145"/>
      <c r="Q350" s="145"/>
      <c r="R350" s="145"/>
      <c r="S350" s="145"/>
      <c r="T350" s="145"/>
      <c r="U350" s="144"/>
      <c r="V350" s="146"/>
      <c r="W350" s="41"/>
    </row>
    <row r="351" spans="1:23" s="9" customFormat="1" ht="15" customHeight="1" x14ac:dyDescent="0.3">
      <c r="A351" s="92"/>
      <c r="B351" s="95"/>
      <c r="C351" s="95"/>
      <c r="D351" s="98"/>
      <c r="E351" s="26" t="s">
        <v>2</v>
      </c>
      <c r="F351" s="58">
        <f t="shared" si="237"/>
        <v>21.8</v>
      </c>
      <c r="G351" s="51"/>
      <c r="H351" s="10"/>
      <c r="I351" s="10"/>
      <c r="J351" s="56">
        <v>2.2999999999999998</v>
      </c>
      <c r="K351" s="56">
        <v>4.5</v>
      </c>
      <c r="L351" s="10">
        <v>15</v>
      </c>
      <c r="M351" s="50"/>
      <c r="N351" s="143">
        <f t="shared" si="245"/>
        <v>0</v>
      </c>
      <c r="O351" s="144"/>
      <c r="P351" s="145"/>
      <c r="Q351" s="145"/>
      <c r="R351" s="145"/>
      <c r="S351" s="145"/>
      <c r="T351" s="145"/>
      <c r="U351" s="144"/>
      <c r="V351" s="146"/>
      <c r="W351" s="41"/>
    </row>
    <row r="352" spans="1:23" s="9" customFormat="1" ht="15" customHeight="1" x14ac:dyDescent="0.3">
      <c r="A352" s="92"/>
      <c r="B352" s="95"/>
      <c r="C352" s="95"/>
      <c r="D352" s="98"/>
      <c r="E352" s="26" t="s">
        <v>18</v>
      </c>
      <c r="F352" s="58">
        <f t="shared" si="237"/>
        <v>50.7</v>
      </c>
      <c r="G352" s="51"/>
      <c r="H352" s="10"/>
      <c r="I352" s="10"/>
      <c r="J352" s="56">
        <v>5.2</v>
      </c>
      <c r="K352" s="56">
        <v>10.5</v>
      </c>
      <c r="L352" s="10">
        <v>35</v>
      </c>
      <c r="M352" s="50"/>
      <c r="N352" s="143">
        <f t="shared" si="245"/>
        <v>0</v>
      </c>
      <c r="O352" s="144"/>
      <c r="P352" s="145"/>
      <c r="Q352" s="145"/>
      <c r="R352" s="145"/>
      <c r="S352" s="145"/>
      <c r="T352" s="145"/>
      <c r="U352" s="144"/>
      <c r="V352" s="146"/>
      <c r="W352" s="41"/>
    </row>
    <row r="353" spans="1:23" s="9" customFormat="1" ht="15" customHeight="1" x14ac:dyDescent="0.3">
      <c r="A353" s="93"/>
      <c r="B353" s="96"/>
      <c r="C353" s="96"/>
      <c r="D353" s="99"/>
      <c r="E353" s="27" t="s">
        <v>19</v>
      </c>
      <c r="F353" s="11">
        <f t="shared" si="237"/>
        <v>0</v>
      </c>
      <c r="G353" s="52"/>
      <c r="H353" s="12"/>
      <c r="I353" s="12"/>
      <c r="J353" s="57"/>
      <c r="K353" s="57"/>
      <c r="L353" s="57"/>
      <c r="M353" s="53"/>
      <c r="N353" s="147">
        <f t="shared" si="247"/>
        <v>0</v>
      </c>
      <c r="O353" s="148"/>
      <c r="P353" s="149"/>
      <c r="Q353" s="149"/>
      <c r="R353" s="149"/>
      <c r="S353" s="149"/>
      <c r="T353" s="149"/>
      <c r="U353" s="148"/>
      <c r="V353" s="150"/>
      <c r="W353" s="41"/>
    </row>
    <row r="354" spans="1:23" ht="15" customHeight="1" x14ac:dyDescent="0.3">
      <c r="A354" s="83"/>
      <c r="B354" s="83"/>
      <c r="C354" s="83"/>
      <c r="D354" s="84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9"/>
    </row>
  </sheetData>
  <mergeCells count="291">
    <mergeCell ref="D5:D8"/>
    <mergeCell ref="A5:A8"/>
    <mergeCell ref="B5:B8"/>
    <mergeCell ref="C5:C8"/>
    <mergeCell ref="A25:A29"/>
    <mergeCell ref="B25:B29"/>
    <mergeCell ref="C25:C29"/>
    <mergeCell ref="D25:D29"/>
    <mergeCell ref="A10:A14"/>
    <mergeCell ref="B10:B14"/>
    <mergeCell ref="C10:C14"/>
    <mergeCell ref="D10:D14"/>
    <mergeCell ref="D20:D24"/>
    <mergeCell ref="C36:C40"/>
    <mergeCell ref="D36:D40"/>
    <mergeCell ref="A31:A35"/>
    <mergeCell ref="B31:B35"/>
    <mergeCell ref="C31:C35"/>
    <mergeCell ref="D31:D35"/>
    <mergeCell ref="A15:A19"/>
    <mergeCell ref="B15:B19"/>
    <mergeCell ref="C15:C19"/>
    <mergeCell ref="D15:D19"/>
    <mergeCell ref="A20:A24"/>
    <mergeCell ref="B20:B24"/>
    <mergeCell ref="C20:C24"/>
    <mergeCell ref="A36:A40"/>
    <mergeCell ref="B36:B40"/>
    <mergeCell ref="A1:V1"/>
    <mergeCell ref="G2:G3"/>
    <mergeCell ref="F2:F3"/>
    <mergeCell ref="U2:U3"/>
    <mergeCell ref="M2:M3"/>
    <mergeCell ref="P2:T2"/>
    <mergeCell ref="N2:N3"/>
    <mergeCell ref="O2:O3"/>
    <mergeCell ref="H2:L2"/>
    <mergeCell ref="E2:E3"/>
    <mergeCell ref="V2:V4"/>
    <mergeCell ref="A2:A4"/>
    <mergeCell ref="B2:B4"/>
    <mergeCell ref="C2:C4"/>
    <mergeCell ref="D2:D4"/>
    <mergeCell ref="A96:A100"/>
    <mergeCell ref="B96:B100"/>
    <mergeCell ref="C96:C100"/>
    <mergeCell ref="D96:D100"/>
    <mergeCell ref="A66:A70"/>
    <mergeCell ref="A61:A65"/>
    <mergeCell ref="B66:B70"/>
    <mergeCell ref="C66:C70"/>
    <mergeCell ref="D66:D70"/>
    <mergeCell ref="A86:A90"/>
    <mergeCell ref="B86:B90"/>
    <mergeCell ref="C86:C90"/>
    <mergeCell ref="D86:D90"/>
    <mergeCell ref="D253:D257"/>
    <mergeCell ref="A258:A262"/>
    <mergeCell ref="B258:B262"/>
    <mergeCell ref="C258:C262"/>
    <mergeCell ref="D258:D262"/>
    <mergeCell ref="B41:B45"/>
    <mergeCell ref="C41:C45"/>
    <mergeCell ref="D41:D45"/>
    <mergeCell ref="A51:A55"/>
    <mergeCell ref="B51:B55"/>
    <mergeCell ref="C51:C55"/>
    <mergeCell ref="D51:D55"/>
    <mergeCell ref="A56:A60"/>
    <mergeCell ref="B56:B60"/>
    <mergeCell ref="C56:C60"/>
    <mergeCell ref="D56:D60"/>
    <mergeCell ref="A46:A50"/>
    <mergeCell ref="B46:B50"/>
    <mergeCell ref="C46:C50"/>
    <mergeCell ref="D46:D50"/>
    <mergeCell ref="A41:A45"/>
    <mergeCell ref="B61:B65"/>
    <mergeCell ref="C61:C65"/>
    <mergeCell ref="D61:D65"/>
    <mergeCell ref="A71:A75"/>
    <mergeCell ref="B71:B75"/>
    <mergeCell ref="C71:C75"/>
    <mergeCell ref="D161:D165"/>
    <mergeCell ref="A146:A150"/>
    <mergeCell ref="B146:B150"/>
    <mergeCell ref="D71:D75"/>
    <mergeCell ref="A91:A95"/>
    <mergeCell ref="B91:B95"/>
    <mergeCell ref="C91:C95"/>
    <mergeCell ref="D91:D95"/>
    <mergeCell ref="A76:A80"/>
    <mergeCell ref="B76:B80"/>
    <mergeCell ref="C76:C80"/>
    <mergeCell ref="D76:D80"/>
    <mergeCell ref="A81:A85"/>
    <mergeCell ref="B81:B85"/>
    <mergeCell ref="C81:C85"/>
    <mergeCell ref="D81:D85"/>
    <mergeCell ref="A161:A165"/>
    <mergeCell ref="A101:A105"/>
    <mergeCell ref="B101:B105"/>
    <mergeCell ref="C101:C105"/>
    <mergeCell ref="D101:D105"/>
    <mergeCell ref="A156:A160"/>
    <mergeCell ref="B156:B160"/>
    <mergeCell ref="C156:C160"/>
    <mergeCell ref="D156:D160"/>
    <mergeCell ref="A126:A130"/>
    <mergeCell ref="B126:B130"/>
    <mergeCell ref="C126:C130"/>
    <mergeCell ref="D126:D130"/>
    <mergeCell ref="A136:A140"/>
    <mergeCell ref="B136:B140"/>
    <mergeCell ref="C136:C140"/>
    <mergeCell ref="D136:D140"/>
    <mergeCell ref="A131:A135"/>
    <mergeCell ref="B131:B135"/>
    <mergeCell ref="C131:C135"/>
    <mergeCell ref="D131:D135"/>
    <mergeCell ref="A106:A110"/>
    <mergeCell ref="B106:B110"/>
    <mergeCell ref="C106:C110"/>
    <mergeCell ref="D106:D110"/>
    <mergeCell ref="A116:A120"/>
    <mergeCell ref="B116:B120"/>
    <mergeCell ref="C116:C120"/>
    <mergeCell ref="D116:D120"/>
    <mergeCell ref="A121:A125"/>
    <mergeCell ref="B121:B125"/>
    <mergeCell ref="C121:C125"/>
    <mergeCell ref="D121:D125"/>
    <mergeCell ref="A111:A115"/>
    <mergeCell ref="B111:B115"/>
    <mergeCell ref="C111:C115"/>
    <mergeCell ref="D111:D115"/>
    <mergeCell ref="B171:B175"/>
    <mergeCell ref="C171:C175"/>
    <mergeCell ref="D171:D175"/>
    <mergeCell ref="A141:A145"/>
    <mergeCell ref="B141:B145"/>
    <mergeCell ref="C141:C145"/>
    <mergeCell ref="D141:D145"/>
    <mergeCell ref="A176:A180"/>
    <mergeCell ref="B176:B180"/>
    <mergeCell ref="C146:C150"/>
    <mergeCell ref="D146:D150"/>
    <mergeCell ref="A151:A155"/>
    <mergeCell ref="B151:B155"/>
    <mergeCell ref="C151:C155"/>
    <mergeCell ref="D151:D155"/>
    <mergeCell ref="C176:C180"/>
    <mergeCell ref="D176:D180"/>
    <mergeCell ref="A166:A170"/>
    <mergeCell ref="B166:B170"/>
    <mergeCell ref="C166:C170"/>
    <mergeCell ref="D166:D170"/>
    <mergeCell ref="A171:A175"/>
    <mergeCell ref="B161:B165"/>
    <mergeCell ref="C161:C165"/>
    <mergeCell ref="A212:A216"/>
    <mergeCell ref="B212:B216"/>
    <mergeCell ref="C212:C216"/>
    <mergeCell ref="D212:D216"/>
    <mergeCell ref="A217:A221"/>
    <mergeCell ref="B217:B221"/>
    <mergeCell ref="C217:C221"/>
    <mergeCell ref="D217:D221"/>
    <mergeCell ref="A181:A185"/>
    <mergeCell ref="B181:B185"/>
    <mergeCell ref="C181:C185"/>
    <mergeCell ref="D181:D185"/>
    <mergeCell ref="A187:A191"/>
    <mergeCell ref="B187:B191"/>
    <mergeCell ref="C187:C191"/>
    <mergeCell ref="D187:D191"/>
    <mergeCell ref="A192:A196"/>
    <mergeCell ref="B192:B196"/>
    <mergeCell ref="C192:C196"/>
    <mergeCell ref="D192:D196"/>
    <mergeCell ref="A197:A201"/>
    <mergeCell ref="B197:B201"/>
    <mergeCell ref="C197:C201"/>
    <mergeCell ref="D197:D201"/>
    <mergeCell ref="A207:A211"/>
    <mergeCell ref="B207:B211"/>
    <mergeCell ref="C207:C211"/>
    <mergeCell ref="D207:D211"/>
    <mergeCell ref="A202:A206"/>
    <mergeCell ref="B202:B206"/>
    <mergeCell ref="C202:C206"/>
    <mergeCell ref="D202:D206"/>
    <mergeCell ref="A247:A251"/>
    <mergeCell ref="B247:B251"/>
    <mergeCell ref="C247:C251"/>
    <mergeCell ref="D247:D251"/>
    <mergeCell ref="A232:A236"/>
    <mergeCell ref="B232:B236"/>
    <mergeCell ref="C232:C236"/>
    <mergeCell ref="D232:D236"/>
    <mergeCell ref="A237:A241"/>
    <mergeCell ref="B237:B241"/>
    <mergeCell ref="C237:C241"/>
    <mergeCell ref="D237:D241"/>
    <mergeCell ref="A242:A246"/>
    <mergeCell ref="B242:B246"/>
    <mergeCell ref="C242:C246"/>
    <mergeCell ref="D242:D246"/>
    <mergeCell ref="A222:A226"/>
    <mergeCell ref="B222:B226"/>
    <mergeCell ref="C222:C226"/>
    <mergeCell ref="D222:D226"/>
    <mergeCell ref="D279:D283"/>
    <mergeCell ref="D284:D288"/>
    <mergeCell ref="B284:B288"/>
    <mergeCell ref="C284:C288"/>
    <mergeCell ref="A284:A288"/>
    <mergeCell ref="A227:A231"/>
    <mergeCell ref="B227:B231"/>
    <mergeCell ref="C227:C231"/>
    <mergeCell ref="D227:D231"/>
    <mergeCell ref="A274:A278"/>
    <mergeCell ref="B274:B278"/>
    <mergeCell ref="C274:C278"/>
    <mergeCell ref="D274:D278"/>
    <mergeCell ref="A263:A267"/>
    <mergeCell ref="B263:B267"/>
    <mergeCell ref="C263:C267"/>
    <mergeCell ref="D263:D267"/>
    <mergeCell ref="A253:A257"/>
    <mergeCell ref="B253:B257"/>
    <mergeCell ref="C253:C257"/>
    <mergeCell ref="A309:A313"/>
    <mergeCell ref="B309:B313"/>
    <mergeCell ref="C309:C313"/>
    <mergeCell ref="D309:D313"/>
    <mergeCell ref="A319:A323"/>
    <mergeCell ref="A268:A272"/>
    <mergeCell ref="B268:B272"/>
    <mergeCell ref="C268:C272"/>
    <mergeCell ref="D268:D272"/>
    <mergeCell ref="A289:A293"/>
    <mergeCell ref="B289:B293"/>
    <mergeCell ref="C289:C293"/>
    <mergeCell ref="D289:D293"/>
    <mergeCell ref="A304:A308"/>
    <mergeCell ref="B304:B308"/>
    <mergeCell ref="C304:C308"/>
    <mergeCell ref="D304:D308"/>
    <mergeCell ref="A294:A298"/>
    <mergeCell ref="B294:B298"/>
    <mergeCell ref="C294:C298"/>
    <mergeCell ref="D294:D298"/>
    <mergeCell ref="A279:A283"/>
    <mergeCell ref="B279:B283"/>
    <mergeCell ref="C279:C283"/>
    <mergeCell ref="A314:A318"/>
    <mergeCell ref="B314:B318"/>
    <mergeCell ref="C314:C318"/>
    <mergeCell ref="D314:D318"/>
    <mergeCell ref="A329:A333"/>
    <mergeCell ref="B329:B333"/>
    <mergeCell ref="C329:C333"/>
    <mergeCell ref="D329:D333"/>
    <mergeCell ref="B319:B323"/>
    <mergeCell ref="C319:C323"/>
    <mergeCell ref="D319:D323"/>
    <mergeCell ref="A299:A303"/>
    <mergeCell ref="A349:A353"/>
    <mergeCell ref="B349:B353"/>
    <mergeCell ref="C349:C353"/>
    <mergeCell ref="D349:D353"/>
    <mergeCell ref="A339:A343"/>
    <mergeCell ref="B339:B343"/>
    <mergeCell ref="C339:C343"/>
    <mergeCell ref="D339:D343"/>
    <mergeCell ref="A334:A338"/>
    <mergeCell ref="B334:B338"/>
    <mergeCell ref="C334:C338"/>
    <mergeCell ref="D334:D338"/>
    <mergeCell ref="B299:B303"/>
    <mergeCell ref="C299:C303"/>
    <mergeCell ref="D299:D303"/>
    <mergeCell ref="A324:A328"/>
    <mergeCell ref="B324:B328"/>
    <mergeCell ref="C324:C328"/>
    <mergeCell ref="D324:D328"/>
    <mergeCell ref="A344:A348"/>
    <mergeCell ref="B344:B348"/>
    <mergeCell ref="C344:C348"/>
    <mergeCell ref="D344:D348"/>
  </mergeCells>
  <phoneticPr fontId="1" type="noConversion"/>
  <pageMargins left="0.23622047244094491" right="0.23622047244094491" top="0.23622047244094491" bottom="0.23622047244094491" header="0.31496062992125984" footer="0.31496062992125984"/>
  <pageSetup paperSize="9" scale="61" fitToHeight="0" orientation="landscape" r:id="rId1"/>
  <rowBreaks count="3" manualBreakCount="3">
    <brk id="56" max="21" man="1"/>
    <brk id="110" max="24" man="1"/>
    <brk id="1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Q15"/>
  <sheetViews>
    <sheetView workbookViewId="0">
      <selection activeCell="T6" sqref="T6"/>
    </sheetView>
  </sheetViews>
  <sheetFormatPr defaultRowHeight="16.5" x14ac:dyDescent="0.3"/>
  <sheetData>
    <row r="5" spans="4:17" ht="17.25" x14ac:dyDescent="0.3">
      <c r="D5" s="65">
        <f>SUM(D6:D15)</f>
        <v>30622</v>
      </c>
      <c r="E5" s="65">
        <f>SUM(E6:E15)</f>
        <v>14861</v>
      </c>
      <c r="F5" s="64">
        <f>D5-E5</f>
        <v>15761</v>
      </c>
      <c r="M5">
        <f>SUM(M6:M10)</f>
        <v>3173.5</v>
      </c>
      <c r="N5">
        <f t="shared" ref="N5:Q5" si="0">SUM(N6:N10)</f>
        <v>921.4</v>
      </c>
      <c r="O5">
        <f t="shared" si="0"/>
        <v>336.5</v>
      </c>
      <c r="P5">
        <f t="shared" si="0"/>
        <v>1573.7999999999997</v>
      </c>
      <c r="Q5">
        <f t="shared" si="0"/>
        <v>341.79999999999995</v>
      </c>
    </row>
    <row r="6" spans="4:17" ht="17.25" x14ac:dyDescent="0.3">
      <c r="D6" s="65">
        <v>1500</v>
      </c>
      <c r="E6" s="65">
        <v>1200</v>
      </c>
      <c r="M6" s="60">
        <v>1.8</v>
      </c>
      <c r="N6" s="60" t="s">
        <v>192</v>
      </c>
      <c r="O6" s="60" t="s">
        <v>192</v>
      </c>
      <c r="P6" s="60">
        <v>1.8</v>
      </c>
      <c r="Q6" s="61" t="s">
        <v>192</v>
      </c>
    </row>
    <row r="7" spans="4:17" ht="17.25" x14ac:dyDescent="0.3">
      <c r="D7" s="60">
        <v>290</v>
      </c>
      <c r="E7" s="60">
        <v>80</v>
      </c>
      <c r="M7" s="60">
        <f>SUM(N7:Q7)</f>
        <v>1468.6000000000001</v>
      </c>
      <c r="N7" s="60">
        <v>450.2</v>
      </c>
      <c r="O7" s="60">
        <v>105.8</v>
      </c>
      <c r="P7" s="60">
        <v>646.9</v>
      </c>
      <c r="Q7" s="61">
        <v>265.7</v>
      </c>
    </row>
    <row r="8" spans="4:17" ht="17.25" x14ac:dyDescent="0.3">
      <c r="D8" s="60">
        <v>50</v>
      </c>
      <c r="E8" s="60">
        <v>0</v>
      </c>
      <c r="M8" s="60">
        <f>SUM(N8:Q8)</f>
        <v>793</v>
      </c>
      <c r="N8" s="60">
        <v>269.7</v>
      </c>
      <c r="O8" s="60">
        <v>147.19999999999999</v>
      </c>
      <c r="P8" s="60">
        <v>376.1</v>
      </c>
      <c r="Q8" s="61" t="s">
        <v>192</v>
      </c>
    </row>
    <row r="9" spans="4:17" ht="17.25" x14ac:dyDescent="0.3">
      <c r="D9" s="65">
        <v>4100</v>
      </c>
      <c r="E9" s="65">
        <v>3800</v>
      </c>
      <c r="M9" s="60">
        <f>SUM(N9:Q9)</f>
        <v>270.8</v>
      </c>
      <c r="N9" s="60" t="s">
        <v>192</v>
      </c>
      <c r="O9" s="60">
        <v>20</v>
      </c>
      <c r="P9" s="60">
        <v>190.1</v>
      </c>
      <c r="Q9" s="61">
        <v>60.7</v>
      </c>
    </row>
    <row r="10" spans="4:17" ht="18" thickBot="1" x14ac:dyDescent="0.35">
      <c r="D10" s="65">
        <v>4720</v>
      </c>
      <c r="E10" s="65">
        <v>2720</v>
      </c>
      <c r="M10" s="60">
        <f>SUM(N10:Q10)</f>
        <v>639.29999999999995</v>
      </c>
      <c r="N10" s="62">
        <v>201.5</v>
      </c>
      <c r="O10" s="62">
        <v>63.5</v>
      </c>
      <c r="P10" s="62">
        <v>358.9</v>
      </c>
      <c r="Q10" s="63">
        <v>15.4</v>
      </c>
    </row>
    <row r="11" spans="4:17" ht="18" thickTop="1" x14ac:dyDescent="0.3">
      <c r="D11" s="65">
        <v>10000</v>
      </c>
      <c r="E11" s="65">
        <v>1500</v>
      </c>
    </row>
    <row r="12" spans="4:17" ht="17.25" x14ac:dyDescent="0.3">
      <c r="D12" s="60">
        <v>600</v>
      </c>
      <c r="E12" s="60">
        <v>250</v>
      </c>
    </row>
    <row r="13" spans="4:17" ht="17.25" x14ac:dyDescent="0.3">
      <c r="D13" s="65">
        <v>1700</v>
      </c>
      <c r="E13" s="65">
        <v>1400</v>
      </c>
    </row>
    <row r="14" spans="4:17" ht="17.25" x14ac:dyDescent="0.3">
      <c r="D14" s="65">
        <v>1852</v>
      </c>
      <c r="E14" s="60">
        <v>400</v>
      </c>
    </row>
    <row r="15" spans="4:17" ht="17.25" x14ac:dyDescent="0.3">
      <c r="D15" s="65">
        <v>5810</v>
      </c>
      <c r="E15" s="65">
        <v>3511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공약별 재정(연차별투자)</vt:lpstr>
      <vt:lpstr>Sheet1</vt:lpstr>
      <vt:lpstr>'공약별 재정(연차별투자)'!Print_Area</vt:lpstr>
      <vt:lpstr>'공약별 재정(연차별투자)'!Print_Titles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2023-06-28T08:37:57Z</cp:lastPrinted>
  <dcterms:created xsi:type="dcterms:W3CDTF">2021-12-02T06:43:33Z</dcterms:created>
  <dcterms:modified xsi:type="dcterms:W3CDTF">2024-01-18T07:39:31Z</dcterms:modified>
</cp:coreProperties>
</file>