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nF\Desktop\매니페스토 평가\홈페이지 수정\"/>
    </mc:Choice>
  </mc:AlternateContent>
  <bookViews>
    <workbookView xWindow="0" yWindow="0" windowWidth="19620" windowHeight="9435"/>
  </bookViews>
  <sheets>
    <sheet name="20200224 재원투자" sheetId="50" r:id="rId1"/>
    <sheet name="20200225 매니페스토 기본자료" sheetId="51" r:id="rId2"/>
  </sheets>
  <definedNames>
    <definedName name="_xlnm._FilterDatabase" localSheetId="1" hidden="1">'20200225 매니페스토 기본자료'!$A$3:$Q$70</definedName>
    <definedName name="_xlnm.Print_Area" localSheetId="0">'20200224 재원투자'!$A$1:$L$369</definedName>
    <definedName name="_xlnm.Print_Area" localSheetId="1">'20200225 매니페스토 기본자료'!$A$1:$P$70</definedName>
    <definedName name="_xlnm.Print_Titles" localSheetId="0">'20200224 재원투자'!$3:$4</definedName>
    <definedName name="_xlnm.Print_Titles" localSheetId="1">'20200225 매니페스토 기본자료'!$3:$3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51" l="1"/>
  <c r="G70" i="51"/>
  <c r="L69" i="51"/>
  <c r="G69" i="51"/>
  <c r="L68" i="51"/>
  <c r="G68" i="51"/>
  <c r="L67" i="51"/>
  <c r="G67" i="51"/>
  <c r="L66" i="51"/>
  <c r="G66" i="51"/>
  <c r="L65" i="51"/>
  <c r="G65" i="51"/>
  <c r="L64" i="51"/>
  <c r="G64" i="51"/>
  <c r="L63" i="51"/>
  <c r="G63" i="51"/>
  <c r="L62" i="51"/>
  <c r="G62" i="51"/>
  <c r="L61" i="51"/>
  <c r="G61" i="51"/>
  <c r="L60" i="51"/>
  <c r="G60" i="51"/>
  <c r="L59" i="51"/>
  <c r="G59" i="51"/>
  <c r="L58" i="51"/>
  <c r="G58" i="51"/>
  <c r="L57" i="51"/>
  <c r="G57" i="51"/>
  <c r="L56" i="51"/>
  <c r="G56" i="51"/>
  <c r="L55" i="51"/>
  <c r="G55" i="51"/>
  <c r="L54" i="51"/>
  <c r="G54" i="51"/>
  <c r="L53" i="51"/>
  <c r="G53" i="51"/>
  <c r="L52" i="51"/>
  <c r="G52" i="51"/>
  <c r="L51" i="51"/>
  <c r="G51" i="51"/>
  <c r="L50" i="51"/>
  <c r="G50" i="51"/>
  <c r="L49" i="51"/>
  <c r="G49" i="51"/>
  <c r="L48" i="51"/>
  <c r="G48" i="51"/>
  <c r="L47" i="51"/>
  <c r="G47" i="51"/>
  <c r="L46" i="51"/>
  <c r="G46" i="51"/>
  <c r="L45" i="51"/>
  <c r="G45" i="51"/>
  <c r="L44" i="51"/>
  <c r="G44" i="51"/>
  <c r="L43" i="51"/>
  <c r="G43" i="51"/>
  <c r="L42" i="51"/>
  <c r="G42" i="51"/>
  <c r="L41" i="51"/>
  <c r="G41" i="51"/>
  <c r="L40" i="51"/>
  <c r="G40" i="51"/>
  <c r="L39" i="51"/>
  <c r="G39" i="51"/>
  <c r="L38" i="51"/>
  <c r="G38" i="51"/>
  <c r="L37" i="51"/>
  <c r="G37" i="51"/>
  <c r="L36" i="51"/>
  <c r="G36" i="51"/>
  <c r="L35" i="51"/>
  <c r="G35" i="51"/>
  <c r="L34" i="51"/>
  <c r="G34" i="51"/>
  <c r="L33" i="51"/>
  <c r="G33" i="51"/>
  <c r="L32" i="51"/>
  <c r="G32" i="51"/>
  <c r="L31" i="51"/>
  <c r="G31" i="51"/>
  <c r="L30" i="51"/>
  <c r="G30" i="51"/>
  <c r="L29" i="51"/>
  <c r="G29" i="51"/>
  <c r="L28" i="51"/>
  <c r="G28" i="51"/>
  <c r="L27" i="51"/>
  <c r="G27" i="51"/>
  <c r="L26" i="51"/>
  <c r="G26" i="51"/>
  <c r="L25" i="51"/>
  <c r="G25" i="51"/>
  <c r="L24" i="51"/>
  <c r="G24" i="51"/>
  <c r="L23" i="51"/>
  <c r="G23" i="51"/>
  <c r="L22" i="51"/>
  <c r="G22" i="51"/>
  <c r="L21" i="51"/>
  <c r="G21" i="51"/>
  <c r="L20" i="51"/>
  <c r="G20" i="51"/>
  <c r="L19" i="51"/>
  <c r="G19" i="51"/>
  <c r="L18" i="51"/>
  <c r="G18" i="51"/>
  <c r="L17" i="51"/>
  <c r="G17" i="51"/>
  <c r="L16" i="51"/>
  <c r="G16" i="51"/>
  <c r="L15" i="51"/>
  <c r="G15" i="51"/>
  <c r="L14" i="51"/>
  <c r="G14" i="51"/>
  <c r="L13" i="51"/>
  <c r="G13" i="51"/>
  <c r="L12" i="51"/>
  <c r="G12" i="51"/>
  <c r="L11" i="51"/>
  <c r="G11" i="51"/>
  <c r="L10" i="51"/>
  <c r="G10" i="51"/>
  <c r="L9" i="51"/>
  <c r="G9" i="51"/>
  <c r="L8" i="51"/>
  <c r="G8" i="51"/>
  <c r="L7" i="51"/>
  <c r="G7" i="51"/>
  <c r="L6" i="51"/>
  <c r="G6" i="51"/>
  <c r="L5" i="51"/>
  <c r="G5" i="51"/>
  <c r="P4" i="51"/>
  <c r="O4" i="51"/>
  <c r="N4" i="51"/>
  <c r="M4" i="51"/>
  <c r="L4" i="51"/>
  <c r="K4" i="51"/>
  <c r="J4" i="51"/>
  <c r="I4" i="51"/>
  <c r="H4" i="51"/>
  <c r="G4" i="51"/>
  <c r="E16" i="50" l="1"/>
  <c r="E17" i="50"/>
  <c r="E18" i="50"/>
  <c r="E19" i="50"/>
  <c r="E26" i="50"/>
  <c r="E27" i="50"/>
  <c r="E28" i="50"/>
  <c r="E29" i="50"/>
  <c r="E41" i="50"/>
  <c r="E42" i="50"/>
  <c r="E43" i="50"/>
  <c r="E44" i="50"/>
  <c r="E126" i="50"/>
  <c r="E127" i="50"/>
  <c r="E128" i="50"/>
  <c r="E129" i="50"/>
  <c r="L125" i="50"/>
  <c r="E221" i="50"/>
  <c r="E222" i="50"/>
  <c r="E223" i="50"/>
  <c r="E224" i="50"/>
  <c r="E220" i="50"/>
  <c r="F220" i="50"/>
  <c r="L220" i="50"/>
  <c r="L270" i="50"/>
  <c r="E271" i="50"/>
  <c r="E272" i="50"/>
  <c r="E273" i="50"/>
  <c r="E274" i="50"/>
  <c r="E270" i="50"/>
  <c r="F270" i="50"/>
  <c r="E361" i="50"/>
  <c r="E362" i="50"/>
  <c r="E363" i="50"/>
  <c r="E364" i="50"/>
  <c r="E351" i="50"/>
  <c r="E352" i="50"/>
  <c r="E353" i="50"/>
  <c r="E354" i="50"/>
  <c r="L350" i="50"/>
  <c r="F350" i="50"/>
  <c r="L365" i="50"/>
  <c r="F365" i="50"/>
  <c r="E366" i="50"/>
  <c r="E367" i="50"/>
  <c r="E368" i="50"/>
  <c r="E369" i="50"/>
  <c r="L345" i="50"/>
  <c r="F345" i="50"/>
  <c r="E346" i="50"/>
  <c r="E347" i="50"/>
  <c r="E348" i="50"/>
  <c r="E349" i="50"/>
  <c r="L335" i="50"/>
  <c r="E336" i="50"/>
  <c r="E337" i="50"/>
  <c r="E338" i="50"/>
  <c r="E339" i="50"/>
  <c r="E350" i="50" l="1"/>
  <c r="E356" i="50"/>
  <c r="E357" i="50"/>
  <c r="E358" i="50"/>
  <c r="E359" i="50"/>
  <c r="L355" i="50"/>
  <c r="F355" i="50"/>
  <c r="E355" i="50"/>
  <c r="E331" i="50"/>
  <c r="E332" i="50"/>
  <c r="E333" i="50"/>
  <c r="E334" i="50"/>
  <c r="L330" i="50"/>
  <c r="F330" i="50"/>
  <c r="E311" i="50"/>
  <c r="E312" i="50"/>
  <c r="E313" i="50"/>
  <c r="E314" i="50"/>
  <c r="L310" i="50"/>
  <c r="E310" i="50"/>
  <c r="E316" i="50"/>
  <c r="E317" i="50"/>
  <c r="E318" i="50"/>
  <c r="E319" i="50"/>
  <c r="F315" i="50"/>
  <c r="L315" i="50"/>
  <c r="E306" i="50"/>
  <c r="E307" i="50"/>
  <c r="E308" i="50"/>
  <c r="E309" i="50"/>
  <c r="F305" i="50"/>
  <c r="L305" i="50"/>
  <c r="E305" i="50"/>
  <c r="E301" i="50"/>
  <c r="E302" i="50"/>
  <c r="E303" i="50"/>
  <c r="E304" i="50"/>
  <c r="L300" i="50"/>
  <c r="F300" i="50"/>
  <c r="E300" i="50"/>
  <c r="E286" i="50"/>
  <c r="E287" i="50"/>
  <c r="E288" i="50"/>
  <c r="E289" i="50"/>
  <c r="E285" i="50"/>
  <c r="F285" i="50"/>
  <c r="L285" i="50"/>
  <c r="F280" i="50"/>
  <c r="E281" i="50"/>
  <c r="E282" i="50"/>
  <c r="E283" i="50"/>
  <c r="E284" i="50"/>
  <c r="L280" i="50"/>
  <c r="E280" i="50"/>
  <c r="L275" i="50"/>
  <c r="F275" i="50"/>
  <c r="E276" i="50"/>
  <c r="E277" i="50"/>
  <c r="E278" i="50"/>
  <c r="E279" i="50"/>
  <c r="L290" i="50"/>
  <c r="F290" i="50"/>
  <c r="E291" i="50"/>
  <c r="E292" i="50"/>
  <c r="E293" i="50"/>
  <c r="E294" i="50"/>
  <c r="L265" i="50"/>
  <c r="E266" i="50"/>
  <c r="E267" i="50"/>
  <c r="E268" i="50"/>
  <c r="E269" i="50"/>
  <c r="L260" i="50"/>
  <c r="F260" i="50"/>
  <c r="E261" i="50"/>
  <c r="E262" i="50"/>
  <c r="E263" i="50"/>
  <c r="E264" i="50"/>
  <c r="L255" i="50"/>
  <c r="F255" i="50"/>
  <c r="E256" i="50"/>
  <c r="E257" i="50"/>
  <c r="E258" i="50"/>
  <c r="E259" i="50"/>
  <c r="L250" i="50"/>
  <c r="F250" i="50"/>
  <c r="E251" i="50"/>
  <c r="E252" i="50"/>
  <c r="E253" i="50"/>
  <c r="E254" i="50"/>
  <c r="L240" i="50"/>
  <c r="E240" i="50" s="1"/>
  <c r="F240" i="50"/>
  <c r="E241" i="50"/>
  <c r="E242" i="50"/>
  <c r="E243" i="50"/>
  <c r="E244" i="50"/>
  <c r="E231" i="50"/>
  <c r="E232" i="50"/>
  <c r="E233" i="50"/>
  <c r="E234" i="50"/>
  <c r="L230" i="50"/>
  <c r="F230" i="50"/>
  <c r="L205" i="50"/>
  <c r="L200" i="50"/>
  <c r="F200" i="50"/>
  <c r="E200" i="50" s="1"/>
  <c r="E201" i="50"/>
  <c r="E202" i="50"/>
  <c r="E203" i="50"/>
  <c r="E204" i="50"/>
  <c r="E196" i="50"/>
  <c r="E197" i="50"/>
  <c r="E198" i="50"/>
  <c r="E199" i="50"/>
  <c r="L195" i="50"/>
  <c r="F195" i="50"/>
  <c r="E195" i="50"/>
  <c r="F225" i="50"/>
  <c r="E225" i="50" s="1"/>
  <c r="E226" i="50"/>
  <c r="E227" i="50"/>
  <c r="E228" i="50"/>
  <c r="E229" i="50"/>
  <c r="L225" i="50"/>
  <c r="E216" i="50"/>
  <c r="E217" i="50"/>
  <c r="E218" i="50"/>
  <c r="E219" i="50"/>
  <c r="F215" i="50"/>
  <c r="L215" i="50"/>
  <c r="E215" i="50" s="1"/>
  <c r="E181" i="50"/>
  <c r="E182" i="50"/>
  <c r="E183" i="50"/>
  <c r="E184" i="50"/>
  <c r="F180" i="50"/>
  <c r="L180" i="50"/>
  <c r="E180" i="50"/>
  <c r="F205" i="50" l="1"/>
  <c r="E206" i="50"/>
  <c r="E207" i="50"/>
  <c r="E208" i="50"/>
  <c r="E209" i="50"/>
  <c r="E205" i="50"/>
  <c r="F190" i="50"/>
  <c r="E190" i="50" s="1"/>
  <c r="E191" i="50"/>
  <c r="E192" i="50"/>
  <c r="E193" i="50"/>
  <c r="E194" i="50"/>
  <c r="L190" i="50"/>
  <c r="E186" i="50"/>
  <c r="E187" i="50"/>
  <c r="E188" i="50"/>
  <c r="E189" i="50"/>
  <c r="L185" i="50" l="1"/>
  <c r="F185" i="50"/>
  <c r="E185" i="50"/>
  <c r="L170" i="50"/>
  <c r="E170" i="50" s="1"/>
  <c r="E171" i="50"/>
  <c r="E172" i="50"/>
  <c r="E173" i="50"/>
  <c r="E174" i="50"/>
  <c r="E236" i="50"/>
  <c r="E237" i="50"/>
  <c r="E238" i="50"/>
  <c r="E239" i="50"/>
  <c r="L235" i="50"/>
  <c r="E166" i="50"/>
  <c r="E167" i="50"/>
  <c r="E168" i="50"/>
  <c r="E169" i="50"/>
  <c r="E165" i="50"/>
  <c r="L165" i="50"/>
  <c r="L175" i="50"/>
  <c r="E176" i="50"/>
  <c r="E177" i="50"/>
  <c r="E178" i="50"/>
  <c r="E179" i="50"/>
  <c r="F175" i="50"/>
  <c r="F140" i="50"/>
  <c r="E141" i="50"/>
  <c r="E142" i="50"/>
  <c r="E143" i="50"/>
  <c r="E144" i="50"/>
  <c r="L140" i="50"/>
  <c r="F135" i="50"/>
  <c r="E136" i="50"/>
  <c r="E137" i="50"/>
  <c r="E138" i="50"/>
  <c r="E139" i="50"/>
  <c r="L135" i="50"/>
  <c r="E326" i="50"/>
  <c r="E327" i="50"/>
  <c r="E328" i="50"/>
  <c r="E329" i="50"/>
  <c r="L325" i="50"/>
  <c r="E325" i="50" s="1"/>
  <c r="E106" i="50"/>
  <c r="E107" i="50"/>
  <c r="E108" i="50"/>
  <c r="E109" i="50"/>
  <c r="L105" i="50"/>
  <c r="E105" i="50" s="1"/>
  <c r="L85" i="50"/>
  <c r="E85" i="50" s="1"/>
  <c r="E86" i="50"/>
  <c r="E87" i="50"/>
  <c r="E88" i="50"/>
  <c r="E89" i="50"/>
  <c r="E211" i="50"/>
  <c r="E212" i="50"/>
  <c r="E213" i="50"/>
  <c r="E214" i="50"/>
  <c r="L210" i="50"/>
  <c r="E210" i="50"/>
  <c r="E156" i="50"/>
  <c r="E157" i="50"/>
  <c r="E158" i="50"/>
  <c r="E159" i="50"/>
  <c r="L155" i="50"/>
  <c r="F60" i="50"/>
  <c r="F65" i="50"/>
  <c r="F100" i="50"/>
  <c r="F105" i="50"/>
  <c r="F110" i="50"/>
  <c r="F120" i="50"/>
  <c r="F145" i="50"/>
  <c r="F150" i="50"/>
  <c r="G150" i="50"/>
  <c r="E151" i="50"/>
  <c r="E152" i="50"/>
  <c r="E153" i="50"/>
  <c r="E154" i="50"/>
  <c r="L150" i="50"/>
  <c r="E101" i="50"/>
  <c r="E102" i="50"/>
  <c r="E103" i="50"/>
  <c r="E104" i="50"/>
  <c r="L100" i="50"/>
  <c r="E100" i="50" s="1"/>
  <c r="E81" i="50"/>
  <c r="E82" i="50"/>
  <c r="E83" i="50"/>
  <c r="E84" i="50"/>
  <c r="L80" i="50"/>
  <c r="E80" i="50" s="1"/>
  <c r="E125" i="50"/>
  <c r="L120" i="50"/>
  <c r="E121" i="50"/>
  <c r="E122" i="50"/>
  <c r="E123" i="50"/>
  <c r="E124" i="50"/>
  <c r="L110" i="50"/>
  <c r="E111" i="50"/>
  <c r="E112" i="50"/>
  <c r="E113" i="50"/>
  <c r="E114" i="50"/>
  <c r="E96" i="50"/>
  <c r="E97" i="50"/>
  <c r="E98" i="50"/>
  <c r="E99" i="50"/>
  <c r="L95" i="50"/>
  <c r="E95" i="50" s="1"/>
  <c r="E91" i="50"/>
  <c r="E92" i="50"/>
  <c r="E93" i="50"/>
  <c r="E94" i="50"/>
  <c r="L90" i="50"/>
  <c r="E90" i="50" s="1"/>
  <c r="E76" i="50"/>
  <c r="E77" i="50"/>
  <c r="E78" i="50"/>
  <c r="E79" i="50"/>
  <c r="L75" i="50"/>
  <c r="E75" i="50"/>
  <c r="E146" i="50"/>
  <c r="E147" i="50"/>
  <c r="E148" i="50"/>
  <c r="E149" i="50"/>
  <c r="L145" i="50"/>
  <c r="L130" i="50"/>
  <c r="E131" i="50"/>
  <c r="E132" i="50"/>
  <c r="E133" i="50"/>
  <c r="E134" i="50"/>
  <c r="E130" i="50"/>
  <c r="F115" i="50"/>
  <c r="E116" i="50"/>
  <c r="E117" i="50"/>
  <c r="E118" i="50"/>
  <c r="E119" i="50"/>
  <c r="L115" i="50"/>
  <c r="L65" i="50"/>
  <c r="E66" i="50"/>
  <c r="E67" i="50"/>
  <c r="E68" i="50"/>
  <c r="E69" i="50"/>
  <c r="F50" i="50"/>
  <c r="E51" i="50"/>
  <c r="E52" i="50"/>
  <c r="E53" i="50"/>
  <c r="E54" i="50"/>
  <c r="L50" i="50"/>
  <c r="E50" i="50"/>
  <c r="F45" i="50"/>
  <c r="E46" i="50"/>
  <c r="E47" i="50"/>
  <c r="E48" i="50"/>
  <c r="E49" i="50"/>
  <c r="E45" i="50"/>
  <c r="L45" i="50"/>
  <c r="K340" i="50"/>
  <c r="L340" i="50"/>
  <c r="E341" i="50"/>
  <c r="E342" i="50"/>
  <c r="E343" i="50"/>
  <c r="E344" i="50"/>
  <c r="E61" i="50"/>
  <c r="E62" i="50"/>
  <c r="E63" i="50"/>
  <c r="E64" i="50"/>
  <c r="L60" i="50"/>
  <c r="E60" i="50"/>
  <c r="L20" i="50"/>
  <c r="E21" i="50"/>
  <c r="E22" i="50"/>
  <c r="E23" i="50"/>
  <c r="E24" i="50"/>
  <c r="G30" i="50"/>
  <c r="H30" i="50"/>
  <c r="I30" i="50"/>
  <c r="J30" i="50"/>
  <c r="K30" i="50"/>
  <c r="L30" i="50"/>
  <c r="E31" i="50"/>
  <c r="E32" i="50"/>
  <c r="E33" i="50"/>
  <c r="E34" i="50"/>
  <c r="E30" i="50"/>
  <c r="G35" i="50"/>
  <c r="H35" i="50"/>
  <c r="I35" i="50"/>
  <c r="J35" i="50"/>
  <c r="K35" i="50"/>
  <c r="L35" i="50"/>
  <c r="E36" i="50"/>
  <c r="E37" i="50"/>
  <c r="E38" i="50"/>
  <c r="E39" i="50"/>
  <c r="G55" i="50"/>
  <c r="H55" i="50"/>
  <c r="I55" i="50"/>
  <c r="J55" i="50"/>
  <c r="K55" i="50"/>
  <c r="L55" i="50"/>
  <c r="E56" i="50"/>
  <c r="E57" i="50"/>
  <c r="E58" i="50"/>
  <c r="E59" i="50"/>
  <c r="L25" i="50"/>
  <c r="E15" i="50"/>
  <c r="L15" i="50"/>
  <c r="G20" i="50"/>
  <c r="K365" i="50"/>
  <c r="J365" i="50"/>
  <c r="I365" i="50"/>
  <c r="H365" i="50"/>
  <c r="G365" i="50"/>
  <c r="K360" i="50"/>
  <c r="J360" i="50"/>
  <c r="I360" i="50"/>
  <c r="H360" i="50"/>
  <c r="E360" i="50" s="1"/>
  <c r="G360" i="50"/>
  <c r="K355" i="50"/>
  <c r="J355" i="50"/>
  <c r="I355" i="50"/>
  <c r="H355" i="50"/>
  <c r="G355" i="50"/>
  <c r="K350" i="50"/>
  <c r="J350" i="50"/>
  <c r="I350" i="50"/>
  <c r="H350" i="50"/>
  <c r="G350" i="50"/>
  <c r="K345" i="50"/>
  <c r="J345" i="50"/>
  <c r="I345" i="50"/>
  <c r="H345" i="50"/>
  <c r="G345" i="50"/>
  <c r="J340" i="50"/>
  <c r="I340" i="50"/>
  <c r="E340" i="50" s="1"/>
  <c r="H340" i="50"/>
  <c r="G340" i="50"/>
  <c r="F340" i="50"/>
  <c r="K335" i="50"/>
  <c r="J335" i="50"/>
  <c r="I335" i="50"/>
  <c r="H335" i="50"/>
  <c r="G335" i="50"/>
  <c r="F335" i="50"/>
  <c r="K330" i="50"/>
  <c r="J330" i="50"/>
  <c r="I330" i="50"/>
  <c r="H330" i="50"/>
  <c r="G330" i="50"/>
  <c r="K325" i="50"/>
  <c r="J325" i="50"/>
  <c r="I325" i="50"/>
  <c r="H325" i="50"/>
  <c r="G325" i="50"/>
  <c r="F325" i="50"/>
  <c r="F320" i="50" s="1"/>
  <c r="K324" i="50"/>
  <c r="J324" i="50"/>
  <c r="I324" i="50"/>
  <c r="H324" i="50"/>
  <c r="G324" i="50"/>
  <c r="E324" i="50" s="1"/>
  <c r="F324" i="50"/>
  <c r="K323" i="50"/>
  <c r="J323" i="50"/>
  <c r="I323" i="50"/>
  <c r="H323" i="50"/>
  <c r="G323" i="50"/>
  <c r="F323" i="50"/>
  <c r="K322" i="50"/>
  <c r="J322" i="50"/>
  <c r="I322" i="50"/>
  <c r="H322" i="50"/>
  <c r="G322" i="50"/>
  <c r="F322" i="50"/>
  <c r="K321" i="50"/>
  <c r="J321" i="50"/>
  <c r="I321" i="50"/>
  <c r="H321" i="50"/>
  <c r="G321" i="50"/>
  <c r="F321" i="50"/>
  <c r="K315" i="50"/>
  <c r="J315" i="50"/>
  <c r="I315" i="50"/>
  <c r="E315" i="50" s="1"/>
  <c r="H315" i="50"/>
  <c r="G315" i="50"/>
  <c r="K310" i="50"/>
  <c r="J310" i="50"/>
  <c r="I310" i="50"/>
  <c r="H310" i="50"/>
  <c r="G310" i="50"/>
  <c r="F310" i="50"/>
  <c r="F295" i="50" s="1"/>
  <c r="K305" i="50"/>
  <c r="J305" i="50"/>
  <c r="I305" i="50"/>
  <c r="H305" i="50"/>
  <c r="G305" i="50"/>
  <c r="K300" i="50"/>
  <c r="J300" i="50"/>
  <c r="J295" i="50" s="1"/>
  <c r="I300" i="50"/>
  <c r="H300" i="50"/>
  <c r="G300" i="50"/>
  <c r="K299" i="50"/>
  <c r="J299" i="50"/>
  <c r="I299" i="50"/>
  <c r="H299" i="50"/>
  <c r="G299" i="50"/>
  <c r="E299" i="50" s="1"/>
  <c r="F299" i="50"/>
  <c r="K298" i="50"/>
  <c r="J298" i="50"/>
  <c r="I298" i="50"/>
  <c r="H298" i="50"/>
  <c r="G298" i="50"/>
  <c r="F298" i="50"/>
  <c r="K297" i="50"/>
  <c r="J297" i="50"/>
  <c r="I297" i="50"/>
  <c r="H297" i="50"/>
  <c r="G297" i="50"/>
  <c r="F297" i="50"/>
  <c r="E297" i="50"/>
  <c r="K296" i="50"/>
  <c r="J296" i="50"/>
  <c r="I296" i="50"/>
  <c r="H296" i="50"/>
  <c r="G296" i="50"/>
  <c r="F296" i="50"/>
  <c r="K295" i="50"/>
  <c r="H295" i="50"/>
  <c r="G295" i="50"/>
  <c r="K290" i="50"/>
  <c r="J290" i="50"/>
  <c r="I290" i="50"/>
  <c r="H290" i="50"/>
  <c r="G290" i="50"/>
  <c r="K285" i="50"/>
  <c r="J285" i="50"/>
  <c r="I285" i="50"/>
  <c r="H285" i="50"/>
  <c r="G285" i="50"/>
  <c r="K280" i="50"/>
  <c r="J280" i="50"/>
  <c r="I280" i="50"/>
  <c r="H280" i="50"/>
  <c r="G280" i="50"/>
  <c r="K275" i="50"/>
  <c r="J275" i="50"/>
  <c r="I275" i="50"/>
  <c r="H275" i="50"/>
  <c r="G275" i="50"/>
  <c r="K270" i="50"/>
  <c r="J270" i="50"/>
  <c r="I270" i="50"/>
  <c r="H270" i="50"/>
  <c r="G270" i="50"/>
  <c r="K265" i="50"/>
  <c r="J265" i="50"/>
  <c r="I265" i="50"/>
  <c r="H265" i="50"/>
  <c r="G265" i="50"/>
  <c r="F265" i="50"/>
  <c r="K260" i="50"/>
  <c r="J260" i="50"/>
  <c r="I260" i="50"/>
  <c r="H260" i="50"/>
  <c r="E260" i="50" s="1"/>
  <c r="G260" i="50"/>
  <c r="K255" i="50"/>
  <c r="J255" i="50"/>
  <c r="I255" i="50"/>
  <c r="H255" i="50"/>
  <c r="G255" i="50"/>
  <c r="K250" i="50"/>
  <c r="J250" i="50"/>
  <c r="I250" i="50"/>
  <c r="H250" i="50"/>
  <c r="G250" i="50"/>
  <c r="K249" i="50"/>
  <c r="J249" i="50"/>
  <c r="I249" i="50"/>
  <c r="H249" i="50"/>
  <c r="G249" i="50"/>
  <c r="F249" i="50"/>
  <c r="K248" i="50"/>
  <c r="J248" i="50"/>
  <c r="I248" i="50"/>
  <c r="H248" i="50"/>
  <c r="G248" i="50"/>
  <c r="F248" i="50"/>
  <c r="K247" i="50"/>
  <c r="J247" i="50"/>
  <c r="I247" i="50"/>
  <c r="H247" i="50"/>
  <c r="G247" i="50"/>
  <c r="F247" i="50"/>
  <c r="K246" i="50"/>
  <c r="J246" i="50"/>
  <c r="I246" i="50"/>
  <c r="H246" i="50"/>
  <c r="G246" i="50"/>
  <c r="F246" i="50"/>
  <c r="F245" i="50"/>
  <c r="K240" i="50"/>
  <c r="J240" i="50"/>
  <c r="I240" i="50"/>
  <c r="H240" i="50"/>
  <c r="G240" i="50"/>
  <c r="K235" i="50"/>
  <c r="J235" i="50"/>
  <c r="I235" i="50"/>
  <c r="H235" i="50"/>
  <c r="G235" i="50"/>
  <c r="F235" i="50"/>
  <c r="K230" i="50"/>
  <c r="J230" i="50"/>
  <c r="I230" i="50"/>
  <c r="H230" i="50"/>
  <c r="G230" i="50"/>
  <c r="K225" i="50"/>
  <c r="J225" i="50"/>
  <c r="I225" i="50"/>
  <c r="H225" i="50"/>
  <c r="G225" i="50"/>
  <c r="K220" i="50"/>
  <c r="J220" i="50"/>
  <c r="I220" i="50"/>
  <c r="H220" i="50"/>
  <c r="G220" i="50"/>
  <c r="K215" i="50"/>
  <c r="J215" i="50"/>
  <c r="I215" i="50"/>
  <c r="H215" i="50"/>
  <c r="G215" i="50"/>
  <c r="K210" i="50"/>
  <c r="J210" i="50"/>
  <c r="I210" i="50"/>
  <c r="H210" i="50"/>
  <c r="G210" i="50"/>
  <c r="F210" i="50"/>
  <c r="K205" i="50"/>
  <c r="J205" i="50"/>
  <c r="I205" i="50"/>
  <c r="H205" i="50"/>
  <c r="G205" i="50"/>
  <c r="K200" i="50"/>
  <c r="J200" i="50"/>
  <c r="I200" i="50"/>
  <c r="H200" i="50"/>
  <c r="G200" i="50"/>
  <c r="K195" i="50"/>
  <c r="J195" i="50"/>
  <c r="I195" i="50"/>
  <c r="H195" i="50"/>
  <c r="G195" i="50"/>
  <c r="K190" i="50"/>
  <c r="J190" i="50"/>
  <c r="I190" i="50"/>
  <c r="H190" i="50"/>
  <c r="G190" i="50"/>
  <c r="K185" i="50"/>
  <c r="J185" i="50"/>
  <c r="I185" i="50"/>
  <c r="H185" i="50"/>
  <c r="G185" i="50"/>
  <c r="K180" i="50"/>
  <c r="J180" i="50"/>
  <c r="I180" i="50"/>
  <c r="H180" i="50"/>
  <c r="G180" i="50"/>
  <c r="K175" i="50"/>
  <c r="J175" i="50"/>
  <c r="I175" i="50"/>
  <c r="H175" i="50"/>
  <c r="G175" i="50"/>
  <c r="K170" i="50"/>
  <c r="J170" i="50"/>
  <c r="I170" i="50"/>
  <c r="H170" i="50"/>
  <c r="G170" i="50"/>
  <c r="F170" i="50"/>
  <c r="K165" i="50"/>
  <c r="J165" i="50"/>
  <c r="I165" i="50"/>
  <c r="H165" i="50"/>
  <c r="H160" i="50" s="1"/>
  <c r="G165" i="50"/>
  <c r="F165" i="50"/>
  <c r="K164" i="50"/>
  <c r="J164" i="50"/>
  <c r="I164" i="50"/>
  <c r="H164" i="50"/>
  <c r="G164" i="50"/>
  <c r="F164" i="50"/>
  <c r="K163" i="50"/>
  <c r="J163" i="50"/>
  <c r="I163" i="50"/>
  <c r="H163" i="50"/>
  <c r="G163" i="50"/>
  <c r="F163" i="50"/>
  <c r="K162" i="50"/>
  <c r="J162" i="50"/>
  <c r="I162" i="50"/>
  <c r="H162" i="50"/>
  <c r="G162" i="50"/>
  <c r="F162" i="50"/>
  <c r="K161" i="50"/>
  <c r="J161" i="50"/>
  <c r="I161" i="50"/>
  <c r="H161" i="50"/>
  <c r="G161" i="50"/>
  <c r="F161" i="50"/>
  <c r="K155" i="50"/>
  <c r="J155" i="50"/>
  <c r="I155" i="50"/>
  <c r="E155" i="50" s="1"/>
  <c r="H155" i="50"/>
  <c r="G155" i="50"/>
  <c r="F155" i="50"/>
  <c r="K150" i="50"/>
  <c r="J150" i="50"/>
  <c r="I150" i="50"/>
  <c r="H150" i="50"/>
  <c r="K145" i="50"/>
  <c r="K70" i="50" s="1"/>
  <c r="J145" i="50"/>
  <c r="I145" i="50"/>
  <c r="H145" i="50"/>
  <c r="G145" i="50"/>
  <c r="K140" i="50"/>
  <c r="J140" i="50"/>
  <c r="I140" i="50"/>
  <c r="H140" i="50"/>
  <c r="G140" i="50"/>
  <c r="K135" i="50"/>
  <c r="J135" i="50"/>
  <c r="I135" i="50"/>
  <c r="H135" i="50"/>
  <c r="G135" i="50"/>
  <c r="K130" i="50"/>
  <c r="J130" i="50"/>
  <c r="I130" i="50"/>
  <c r="H130" i="50"/>
  <c r="G130" i="50"/>
  <c r="F130" i="50"/>
  <c r="K125" i="50"/>
  <c r="J125" i="50"/>
  <c r="I125" i="50"/>
  <c r="H125" i="50"/>
  <c r="G125" i="50"/>
  <c r="F125" i="50"/>
  <c r="K120" i="50"/>
  <c r="J120" i="50"/>
  <c r="I120" i="50"/>
  <c r="H120" i="50"/>
  <c r="G120" i="50"/>
  <c r="K115" i="50"/>
  <c r="J115" i="50"/>
  <c r="I115" i="50"/>
  <c r="H115" i="50"/>
  <c r="G115" i="50"/>
  <c r="K110" i="50"/>
  <c r="J110" i="50"/>
  <c r="I110" i="50"/>
  <c r="H110" i="50"/>
  <c r="G110" i="50"/>
  <c r="K105" i="50"/>
  <c r="J105" i="50"/>
  <c r="I105" i="50"/>
  <c r="H105" i="50"/>
  <c r="G105" i="50"/>
  <c r="K100" i="50"/>
  <c r="J100" i="50"/>
  <c r="I100" i="50"/>
  <c r="H100" i="50"/>
  <c r="G100" i="50"/>
  <c r="K95" i="50"/>
  <c r="J95" i="50"/>
  <c r="I95" i="50"/>
  <c r="H95" i="50"/>
  <c r="G95" i="50"/>
  <c r="F95" i="50"/>
  <c r="K90" i="50"/>
  <c r="J90" i="50"/>
  <c r="I90" i="50"/>
  <c r="H90" i="50"/>
  <c r="G90" i="50"/>
  <c r="F90" i="50"/>
  <c r="K85" i="50"/>
  <c r="J85" i="50"/>
  <c r="I85" i="50"/>
  <c r="H85" i="50"/>
  <c r="G85" i="50"/>
  <c r="F85" i="50"/>
  <c r="K80" i="50"/>
  <c r="J80" i="50"/>
  <c r="I80" i="50"/>
  <c r="H80" i="50"/>
  <c r="G80" i="50"/>
  <c r="F80" i="50"/>
  <c r="K75" i="50"/>
  <c r="J75" i="50"/>
  <c r="I75" i="50"/>
  <c r="H75" i="50"/>
  <c r="G75" i="50"/>
  <c r="F75" i="50"/>
  <c r="K74" i="50"/>
  <c r="J74" i="50"/>
  <c r="I74" i="50"/>
  <c r="H74" i="50"/>
  <c r="G74" i="50"/>
  <c r="F74" i="50"/>
  <c r="K73" i="50"/>
  <c r="J73" i="50"/>
  <c r="I73" i="50"/>
  <c r="H73" i="50"/>
  <c r="G73" i="50"/>
  <c r="F73" i="50"/>
  <c r="K72" i="50"/>
  <c r="J72" i="50"/>
  <c r="I72" i="50"/>
  <c r="H72" i="50"/>
  <c r="G72" i="50"/>
  <c r="F72" i="50"/>
  <c r="K71" i="50"/>
  <c r="J71" i="50"/>
  <c r="I71" i="50"/>
  <c r="H71" i="50"/>
  <c r="G71" i="50"/>
  <c r="F71" i="50"/>
  <c r="F70" i="50"/>
  <c r="K65" i="50"/>
  <c r="J65" i="50"/>
  <c r="I65" i="50"/>
  <c r="H65" i="50"/>
  <c r="G65" i="50"/>
  <c r="K60" i="50"/>
  <c r="J60" i="50"/>
  <c r="I60" i="50"/>
  <c r="H60" i="50"/>
  <c r="G60" i="50"/>
  <c r="F55" i="50"/>
  <c r="K50" i="50"/>
  <c r="J50" i="50"/>
  <c r="I50" i="50"/>
  <c r="H50" i="50"/>
  <c r="G50" i="50"/>
  <c r="K45" i="50"/>
  <c r="J45" i="50"/>
  <c r="I45" i="50"/>
  <c r="H45" i="50"/>
  <c r="G45" i="50"/>
  <c r="L40" i="50"/>
  <c r="K40" i="50"/>
  <c r="J40" i="50"/>
  <c r="I40" i="50"/>
  <c r="H40" i="50"/>
  <c r="G40" i="50"/>
  <c r="F40" i="50"/>
  <c r="E40" i="50"/>
  <c r="F35" i="50"/>
  <c r="F30" i="50"/>
  <c r="K25" i="50"/>
  <c r="J25" i="50"/>
  <c r="I25" i="50"/>
  <c r="H25" i="50"/>
  <c r="G25" i="50"/>
  <c r="F25" i="50"/>
  <c r="K20" i="50"/>
  <c r="J20" i="50"/>
  <c r="I20" i="50"/>
  <c r="H20" i="50"/>
  <c r="F20" i="50"/>
  <c r="K15" i="50"/>
  <c r="J15" i="50"/>
  <c r="I15" i="50"/>
  <c r="H15" i="50"/>
  <c r="G15" i="50"/>
  <c r="F15" i="50"/>
  <c r="L14" i="50"/>
  <c r="K14" i="50"/>
  <c r="J14" i="50"/>
  <c r="I14" i="50"/>
  <c r="H14" i="50"/>
  <c r="G14" i="50"/>
  <c r="F14" i="50"/>
  <c r="L13" i="50"/>
  <c r="K13" i="50"/>
  <c r="J13" i="50"/>
  <c r="I13" i="50"/>
  <c r="H13" i="50"/>
  <c r="G13" i="50"/>
  <c r="F13" i="50"/>
  <c r="L12" i="50"/>
  <c r="K12" i="50"/>
  <c r="J12" i="50"/>
  <c r="I12" i="50"/>
  <c r="H12" i="50"/>
  <c r="G12" i="50"/>
  <c r="F12" i="50"/>
  <c r="E12" i="50" s="1"/>
  <c r="L11" i="50"/>
  <c r="K11" i="50"/>
  <c r="J11" i="50"/>
  <c r="I11" i="50"/>
  <c r="H11" i="50"/>
  <c r="G11" i="50"/>
  <c r="F11" i="50"/>
  <c r="L9" i="50"/>
  <c r="L8" i="50"/>
  <c r="L7" i="50"/>
  <c r="L6" i="50"/>
  <c r="E14" i="50" l="1"/>
  <c r="F7" i="50"/>
  <c r="E20" i="50"/>
  <c r="E120" i="50"/>
  <c r="E55" i="50"/>
  <c r="E35" i="50"/>
  <c r="G8" i="50"/>
  <c r="E13" i="50"/>
  <c r="E11" i="50"/>
  <c r="E365" i="50"/>
  <c r="E345" i="50"/>
  <c r="E321" i="50"/>
  <c r="E335" i="50"/>
  <c r="E322" i="50"/>
  <c r="E330" i="50"/>
  <c r="H320" i="50"/>
  <c r="E296" i="50"/>
  <c r="I295" i="50"/>
  <c r="E295" i="50" s="1"/>
  <c r="E275" i="50"/>
  <c r="E290" i="50"/>
  <c r="J245" i="50"/>
  <c r="E265" i="50"/>
  <c r="E249" i="50"/>
  <c r="E255" i="50"/>
  <c r="I245" i="50"/>
  <c r="E248" i="50"/>
  <c r="E246" i="50"/>
  <c r="E247" i="50"/>
  <c r="H245" i="50"/>
  <c r="E250" i="50"/>
  <c r="E235" i="50"/>
  <c r="E164" i="50"/>
  <c r="E230" i="50"/>
  <c r="E163" i="50"/>
  <c r="H6" i="50"/>
  <c r="E175" i="50"/>
  <c r="F160" i="50"/>
  <c r="E140" i="50"/>
  <c r="J70" i="50"/>
  <c r="H8" i="50"/>
  <c r="E135" i="50"/>
  <c r="E323" i="50"/>
  <c r="E110" i="50"/>
  <c r="E72" i="50"/>
  <c r="E150" i="50"/>
  <c r="H7" i="50"/>
  <c r="E73" i="50"/>
  <c r="E145" i="50"/>
  <c r="I6" i="50"/>
  <c r="H9" i="50"/>
  <c r="E115" i="50"/>
  <c r="E65" i="50"/>
  <c r="K8" i="50"/>
  <c r="J8" i="50"/>
  <c r="H10" i="50"/>
  <c r="I320" i="50"/>
  <c r="K320" i="50"/>
  <c r="L10" i="50"/>
  <c r="L5" i="50" s="1"/>
  <c r="F8" i="50"/>
  <c r="E25" i="50"/>
  <c r="G9" i="50"/>
  <c r="K9" i="50"/>
  <c r="K10" i="50"/>
  <c r="K6" i="50"/>
  <c r="J7" i="50"/>
  <c r="J6" i="50"/>
  <c r="I10" i="50"/>
  <c r="I7" i="50"/>
  <c r="F10" i="50"/>
  <c r="J10" i="50"/>
  <c r="J160" i="50"/>
  <c r="G7" i="50"/>
  <c r="E162" i="50"/>
  <c r="K7" i="50"/>
  <c r="G160" i="50"/>
  <c r="K160" i="50"/>
  <c r="G245" i="50"/>
  <c r="K245" i="50"/>
  <c r="E298" i="50"/>
  <c r="G320" i="50"/>
  <c r="J320" i="50"/>
  <c r="G10" i="50"/>
  <c r="E161" i="50"/>
  <c r="F6" i="50"/>
  <c r="I8" i="50"/>
  <c r="I9" i="50"/>
  <c r="E74" i="50"/>
  <c r="F9" i="50"/>
  <c r="J9" i="50"/>
  <c r="H70" i="50"/>
  <c r="G70" i="50"/>
  <c r="G6" i="50"/>
  <c r="E71" i="50"/>
  <c r="I70" i="50"/>
  <c r="I160" i="50"/>
  <c r="E10" i="50" l="1"/>
  <c r="E245" i="50"/>
  <c r="G5" i="50"/>
  <c r="H5" i="50"/>
  <c r="I5" i="50"/>
  <c r="E320" i="50"/>
  <c r="E8" i="50"/>
  <c r="K5" i="50"/>
  <c r="E7" i="50"/>
  <c r="E6" i="50"/>
  <c r="F5" i="50"/>
  <c r="E70" i="50"/>
  <c r="E9" i="50"/>
  <c r="E160" i="50"/>
  <c r="J5" i="50"/>
  <c r="E5" i="50" l="1"/>
</calcChain>
</file>

<file path=xl/sharedStrings.xml><?xml version="1.0" encoding="utf-8"?>
<sst xmlns="http://schemas.openxmlformats.org/spreadsheetml/2006/main" count="936" uniqueCount="334">
  <si>
    <t>갈사만조선산업단지 정상화</t>
  </si>
  <si>
    <t>산단조성과</t>
  </si>
  <si>
    <t>대송 산업단지 투자유치</t>
  </si>
  <si>
    <t>두우레저단지 개발</t>
  </si>
  <si>
    <t>섬진강 물아래 고향포구 조성사업</t>
  </si>
  <si>
    <t>화개 행정복합타운 기반 조성</t>
  </si>
  <si>
    <t>재정관리과</t>
  </si>
  <si>
    <t>진교면 중심지 활성화사업</t>
  </si>
  <si>
    <t>공설시장 현대화 및 특성화 시장 육성</t>
  </si>
  <si>
    <t>공공 일자리 창출 및 사회적 경제기업 육성 확대</t>
  </si>
  <si>
    <t>복합교통타운 조성 등</t>
  </si>
  <si>
    <t>건설교통과</t>
  </si>
  <si>
    <t>농어촌 버스 단일요금제 시행</t>
  </si>
  <si>
    <t>하동군 다목적 체육관 건립</t>
  </si>
  <si>
    <t>관리코드</t>
    <phoneticPr fontId="1" type="noConversion"/>
  </si>
  <si>
    <t>소관부서</t>
    <phoneticPr fontId="1" type="noConversion"/>
  </si>
  <si>
    <t>분야</t>
    <phoneticPr fontId="1" type="noConversion"/>
  </si>
  <si>
    <t>활력 있는 경제</t>
    <phoneticPr fontId="1" type="noConversion"/>
  </si>
  <si>
    <t>Ⅰ-1</t>
  </si>
  <si>
    <t>Ⅰ-2</t>
  </si>
  <si>
    <t>Ⅰ-3</t>
  </si>
  <si>
    <t>Ⅰ-4</t>
  </si>
  <si>
    <t>Ⅰ-5</t>
  </si>
  <si>
    <t>Ⅰ-6</t>
  </si>
  <si>
    <t>Ⅰ-7</t>
  </si>
  <si>
    <t>Ⅰ-8</t>
  </si>
  <si>
    <t>산림녹지과</t>
  </si>
  <si>
    <t>지리산 설산습지 생태환경 조성</t>
  </si>
  <si>
    <t>환경보호과</t>
  </si>
  <si>
    <t>벚꽃 길 야간 경관화</t>
  </si>
  <si>
    <t>하동 편백 치유의 숲 조성</t>
  </si>
  <si>
    <t>섬진강 두꺼비 생태아트 공원 조성</t>
  </si>
  <si>
    <t>청학동 도인의 길 조성</t>
  </si>
  <si>
    <t>관광 콘텐츠 개발</t>
  </si>
  <si>
    <t>하동호 주변 관광자원 지속화</t>
  </si>
  <si>
    <t>가야사 문화 복원</t>
  </si>
  <si>
    <t>세계적인 웰니스 케어단지와 천년 다원 조성</t>
  </si>
  <si>
    <t>농업소득과</t>
  </si>
  <si>
    <t>구재봉휴양림 활성화</t>
  </si>
  <si>
    <t>진교 메타쉐콰이어길 확대 조성</t>
  </si>
  <si>
    <t>Ⅱ-1</t>
  </si>
  <si>
    <t>Ⅱ-2</t>
  </si>
  <si>
    <t>Ⅱ-3</t>
  </si>
  <si>
    <t>Ⅱ-4</t>
  </si>
  <si>
    <t>횡천~적량~하동을 연결하는 레일 MTB 조성</t>
  </si>
  <si>
    <t>Ⅱ-5</t>
  </si>
  <si>
    <t>Ⅱ-6</t>
  </si>
  <si>
    <t>Ⅱ-7</t>
  </si>
  <si>
    <t>Ⅱ-8</t>
  </si>
  <si>
    <t>Ⅱ-9</t>
  </si>
  <si>
    <t>Ⅱ-10</t>
  </si>
  <si>
    <t>Ⅱ-11</t>
  </si>
  <si>
    <t>Ⅱ-12</t>
  </si>
  <si>
    <t>Ⅱ-13</t>
  </si>
  <si>
    <t>세계차박람회(야생차문화축제) 추진 등</t>
  </si>
  <si>
    <t>고운 최치원이 직접 쓴 완폭대 석각 관광자원화</t>
    <phoneticPr fontId="1" type="noConversion"/>
  </si>
  <si>
    <t>금오산 레저관광 클러스터 구축 (케이블카 유치, 하늘길)</t>
    <phoneticPr fontId="1" type="noConversion"/>
  </si>
  <si>
    <t>금오산 레저관광 클러스터 구축(명품 숲 조성)</t>
    <phoneticPr fontId="1" type="noConversion"/>
  </si>
  <si>
    <t>세계적인 인문학 테마 랜드마크 ‘상상도서관’ 건립 추진</t>
    <phoneticPr fontId="1" type="noConversion"/>
  </si>
  <si>
    <t>다시 찾는 관광</t>
    <phoneticPr fontId="1" type="noConversion"/>
  </si>
  <si>
    <t>원예작물 수출단지 조성</t>
  </si>
  <si>
    <t>하동군 축산종합타운 조성</t>
  </si>
  <si>
    <t>농축산과</t>
  </si>
  <si>
    <t xml:space="preserve">친환경지구 벨트육성 </t>
  </si>
  <si>
    <t>농촌진흥과</t>
  </si>
  <si>
    <t>청년 농어업인 활성화</t>
  </si>
  <si>
    <t>딸기 특구산업 육성</t>
  </si>
  <si>
    <t>스마트 팜 농업 확산</t>
  </si>
  <si>
    <t>대한민국 최고의 꽃 테마 축제 육성</t>
  </si>
  <si>
    <t>맷돌호박 경쟁력 강화</t>
  </si>
  <si>
    <t>Ⅲ-1</t>
  </si>
  <si>
    <t>농식품 1억불(약1,085억원) 이상 수출 달성</t>
  </si>
  <si>
    <t>Ⅲ-2</t>
  </si>
  <si>
    <t>Ⅲ-3</t>
  </si>
  <si>
    <t>하동야생차 스타벅스 수출, 파리크라상(파리바게트 등) 납품</t>
    <phoneticPr fontId="1" type="noConversion"/>
  </si>
  <si>
    <t>Ⅲ-4</t>
  </si>
  <si>
    <t>Ⅲ-5</t>
  </si>
  <si>
    <t>Ⅲ-6</t>
  </si>
  <si>
    <t>평사리 10차 산업단지 육성</t>
  </si>
  <si>
    <t>Ⅲ-7</t>
  </si>
  <si>
    <t>귀농·귀촌 단지 조성</t>
  </si>
  <si>
    <t>Ⅲ-8</t>
  </si>
  <si>
    <t>Ⅲ-9</t>
  </si>
  <si>
    <t>Ⅲ-10</t>
  </si>
  <si>
    <t>청정 임산물 특화단지 조성, 신소득 전략작목 육성(밤 등)</t>
    <phoneticPr fontId="1" type="noConversion"/>
  </si>
  <si>
    <t>Ⅲ-11</t>
  </si>
  <si>
    <t>Ⅲ-12</t>
  </si>
  <si>
    <t>u-IT 융합 녹차 양식어장 조성</t>
  </si>
  <si>
    <t>Ⅲ-13</t>
  </si>
  <si>
    <t>Ⅲ-14</t>
  </si>
  <si>
    <t>Ⅲ-15</t>
  </si>
  <si>
    <t>Ⅲ-16</t>
  </si>
  <si>
    <t>섬진강 재첩, 국가 및 세계중요어업유산 등재 추진</t>
    <phoneticPr fontId="1" type="noConversion"/>
  </si>
  <si>
    <t>주민행복과</t>
  </si>
  <si>
    <t>복지 사각지대 없는 촘촘한 복지서비스 지원</t>
  </si>
  <si>
    <t>호국공원 정비로 역사자원 재조명</t>
  </si>
  <si>
    <t>진료환경 개선 지원</t>
  </si>
  <si>
    <t>보건소</t>
  </si>
  <si>
    <t>방역지리 정보시스템 구축</t>
  </si>
  <si>
    <t>치매안심센터 설치</t>
  </si>
  <si>
    <t>치매안심마을 운영</t>
  </si>
  <si>
    <t>치매전담 노인요양시설 운영</t>
  </si>
  <si>
    <t>Ⅳ-1</t>
  </si>
  <si>
    <t>노인·장애인복지관 맞춤형 복지의 소(笑)·락(樂)·당(堂)</t>
    <phoneticPr fontId="1" type="noConversion"/>
  </si>
  <si>
    <t>Ⅳ-2</t>
  </si>
  <si>
    <t>여성·아동 안심보호 쉼터 조성</t>
  </si>
  <si>
    <t>Ⅳ-3</t>
  </si>
  <si>
    <t>Ⅳ-4</t>
  </si>
  <si>
    <t>Ⅳ-5</t>
  </si>
  <si>
    <t>Ⅳ-6</t>
  </si>
  <si>
    <t>Ⅳ-7</t>
  </si>
  <si>
    <t>Ⅳ-8</t>
  </si>
  <si>
    <t>Ⅳ-9</t>
  </si>
  <si>
    <t>감동 있는 복지</t>
    <phoneticPr fontId="1" type="noConversion"/>
  </si>
  <si>
    <t>부자 되는 농업</t>
    <phoneticPr fontId="1" type="noConversion"/>
  </si>
  <si>
    <t>꿈을 여는 교육</t>
    <phoneticPr fontId="1" type="noConversion"/>
  </si>
  <si>
    <t>행정과</t>
  </si>
  <si>
    <t>최신 정보화 트렌드 교육</t>
  </si>
  <si>
    <t>청소년 해외 체험 연수 확대</t>
  </si>
  <si>
    <t>Ⅴ-1</t>
  </si>
  <si>
    <t>Ⅴ-2</t>
  </si>
  <si>
    <t>Ⅴ-3</t>
  </si>
  <si>
    <t>Ⅴ-4</t>
  </si>
  <si>
    <t>보육·청소년 시설 개선 및 프로그램 확대 운영</t>
  </si>
  <si>
    <t>탄소 없는 마을벨트 완성</t>
  </si>
  <si>
    <t>도시건축과</t>
  </si>
  <si>
    <t>친환경 생태하천 조성</t>
  </si>
  <si>
    <t>안전총괄과</t>
  </si>
  <si>
    <t>동서화합의 상징 하모니파크 조성</t>
  </si>
  <si>
    <t>청정 맑은 물 공급 지원 확대</t>
  </si>
  <si>
    <t>지방도 위험도로 개선 및 정비</t>
  </si>
  <si>
    <t>민원과</t>
  </si>
  <si>
    <t>공존 하는 환경</t>
    <phoneticPr fontId="1" type="noConversion"/>
  </si>
  <si>
    <t>Ⅵ-1</t>
  </si>
  <si>
    <t>Ⅵ-2</t>
  </si>
  <si>
    <t>도시재생 뉴딜사업(우리 동네살리기)</t>
  </si>
  <si>
    <t>Ⅵ-3</t>
  </si>
  <si>
    <t>Ⅵ-4</t>
  </si>
  <si>
    <t>Ⅵ-5</t>
  </si>
  <si>
    <t>Ⅵ-6</t>
  </si>
  <si>
    <t>Ⅵ-7</t>
  </si>
  <si>
    <t>공동주택 1,000호 건립</t>
  </si>
  <si>
    <t>효율과 안전을 위한 LED 도로조명 100% 교체</t>
  </si>
  <si>
    <t>지역이 함께하는 미래인재 육성, 영재교육 운영
(문학영재, 국제영어캠프 등), 장학금 200억원 조성</t>
    <phoneticPr fontId="1" type="noConversion"/>
  </si>
  <si>
    <t>해양수산과</t>
    <phoneticPr fontId="1" type="noConversion"/>
  </si>
  <si>
    <t>건설교통과</t>
    <phoneticPr fontId="1" type="noConversion"/>
  </si>
  <si>
    <t>경제전략과</t>
    <phoneticPr fontId="1" type="noConversion"/>
  </si>
  <si>
    <t>문화체육과</t>
    <phoneticPr fontId="1" type="noConversion"/>
  </si>
  <si>
    <t>관광진흥과</t>
    <phoneticPr fontId="1" type="noConversion"/>
  </si>
  <si>
    <t>농산물유통과</t>
    <phoneticPr fontId="1" type="noConversion"/>
  </si>
  <si>
    <t>수도사업과</t>
    <phoneticPr fontId="1" type="noConversion"/>
  </si>
  <si>
    <t>국비</t>
    <phoneticPr fontId="1" type="noConversion"/>
  </si>
  <si>
    <t>도비</t>
    <phoneticPr fontId="1" type="noConversion"/>
  </si>
  <si>
    <t>청암면</t>
    <phoneticPr fontId="1" type="noConversion"/>
  </si>
  <si>
    <t>기투자</t>
    <phoneticPr fontId="1" type="noConversion"/>
  </si>
  <si>
    <t>총사업비</t>
    <phoneticPr fontId="1" type="noConversion"/>
  </si>
  <si>
    <t>실행 공약 건 수 : 66건</t>
    <phoneticPr fontId="1" type="noConversion"/>
  </si>
  <si>
    <t>읍내 다목적 광장 조성</t>
    <phoneticPr fontId="1" type="noConversion"/>
  </si>
  <si>
    <t>Ⅰ-9</t>
    <phoneticPr fontId="1" type="noConversion"/>
  </si>
  <si>
    <t>Ⅰ-10</t>
    <phoneticPr fontId="1" type="noConversion"/>
  </si>
  <si>
    <t>Ⅰ-11</t>
    <phoneticPr fontId="1" type="noConversion"/>
  </si>
  <si>
    <t>Ⅱ-13</t>
    <phoneticPr fontId="1" type="noConversion"/>
  </si>
  <si>
    <t>Ⅱ-14</t>
    <phoneticPr fontId="1" type="noConversion"/>
  </si>
  <si>
    <t>Ⅱ-15</t>
    <phoneticPr fontId="1" type="noConversion"/>
  </si>
  <si>
    <t>Ⅱ-16</t>
    <phoneticPr fontId="1" type="noConversion"/>
  </si>
  <si>
    <t>Ⅱ-17</t>
    <phoneticPr fontId="1" type="noConversion"/>
  </si>
  <si>
    <t>Ⅵ-8</t>
    <phoneticPr fontId="1" type="noConversion"/>
  </si>
  <si>
    <t>Ⅵ-9</t>
    <phoneticPr fontId="1" type="noConversion"/>
  </si>
  <si>
    <t>민선7기 공약사업 연차별 재원투자</t>
    <phoneticPr fontId="1" type="noConversion"/>
  </si>
  <si>
    <t>번호</t>
    <phoneticPr fontId="1" type="noConversion"/>
  </si>
  <si>
    <t>사업명</t>
    <phoneticPr fontId="1" type="noConversion"/>
  </si>
  <si>
    <t>재원</t>
    <phoneticPr fontId="1" type="noConversion"/>
  </si>
  <si>
    <t>계</t>
    <phoneticPr fontId="1" type="noConversion"/>
  </si>
  <si>
    <t>임기중 투자</t>
    <phoneticPr fontId="1" type="noConversion"/>
  </si>
  <si>
    <t>2018년도</t>
    <phoneticPr fontId="1" type="noConversion"/>
  </si>
  <si>
    <t>2019년도</t>
    <phoneticPr fontId="1" type="noConversion"/>
  </si>
  <si>
    <t>2020년도</t>
    <phoneticPr fontId="1" type="noConversion"/>
  </si>
  <si>
    <t>2021년도</t>
    <phoneticPr fontId="1" type="noConversion"/>
  </si>
  <si>
    <t>2022년도</t>
    <phoneticPr fontId="1" type="noConversion"/>
  </si>
  <si>
    <t>6개 분야,  66개 사업</t>
    <phoneticPr fontId="1" type="noConversion"/>
  </si>
  <si>
    <t>군비</t>
  </si>
  <si>
    <t>기타</t>
    <phoneticPr fontId="1" type="noConversion"/>
  </si>
  <si>
    <t>11개 사업</t>
    <phoneticPr fontId="1" type="noConversion"/>
  </si>
  <si>
    <t>Ⅰ-1</t>
    <phoneticPr fontId="1" type="noConversion"/>
  </si>
  <si>
    <t>갈사만조선산업단지 정상화를 위한 투자자 확보</t>
    <phoneticPr fontId="1" type="noConversion"/>
  </si>
  <si>
    <t>대송 산업단지 투자유치를 통한 산업단지 활성화</t>
    <phoneticPr fontId="1" type="noConversion"/>
  </si>
  <si>
    <t>섬진강 물아래 고향포구 조성사업</t>
    <phoneticPr fontId="1" type="noConversion"/>
  </si>
  <si>
    <t>화개 행정복합타운 기반 조성</t>
    <phoneticPr fontId="1" type="noConversion"/>
  </si>
  <si>
    <t>진교면 중심지 활성화사업</t>
    <phoneticPr fontId="1" type="noConversion"/>
  </si>
  <si>
    <t>공설시장 현대화 및 특성화 시장 육성</t>
    <phoneticPr fontId="1" type="noConversion"/>
  </si>
  <si>
    <t>공공 일자리 창출 및 사회적 경제기업 육성 확대</t>
    <phoneticPr fontId="1" type="noConversion"/>
  </si>
  <si>
    <t>복합교통타운 조성 등</t>
    <phoneticPr fontId="1" type="noConversion"/>
  </si>
  <si>
    <t>농어촌 버스 단일요금제 시행</t>
    <phoneticPr fontId="1" type="noConversion"/>
  </si>
  <si>
    <t>하동군 생활밀착형(근린형) 다목적 체육관 건립</t>
    <phoneticPr fontId="1" type="noConversion"/>
  </si>
  <si>
    <t>17개 사업</t>
    <phoneticPr fontId="1" type="noConversion"/>
  </si>
  <si>
    <t>금오산 레저관광 클러스터 구축(케이블카 유치, 하늘길)</t>
    <phoneticPr fontId="1" type="noConversion"/>
  </si>
  <si>
    <t>Ⅱ-2</t>
    <phoneticPr fontId="1" type="noConversion"/>
  </si>
  <si>
    <t>지리산 설산습지 생태환경 조성</t>
    <phoneticPr fontId="1" type="noConversion"/>
  </si>
  <si>
    <t>횡천~적량~하동을 연결하는 레일 MTB 조성</t>
    <phoneticPr fontId="1" type="noConversion"/>
  </si>
  <si>
    <t>벚꽃 길 야간 경관화</t>
    <phoneticPr fontId="1" type="noConversion"/>
  </si>
  <si>
    <t>Ⅱ-6</t>
    <phoneticPr fontId="1" type="noConversion"/>
  </si>
  <si>
    <t>하동 편백 치유의 숲 조성</t>
    <phoneticPr fontId="1" type="noConversion"/>
  </si>
  <si>
    <t>두꺼비 생물자원 보전시설 조성</t>
    <phoneticPr fontId="1" type="noConversion"/>
  </si>
  <si>
    <t>청학동 도인의 길 조성</t>
    <phoneticPr fontId="1" type="noConversion"/>
  </si>
  <si>
    <t>3D프린팅 및 ICT서비스 관광 활성화</t>
    <phoneticPr fontId="1" type="noConversion"/>
  </si>
  <si>
    <t>하동호 주변 힐링공원 조성</t>
    <phoneticPr fontId="1" type="noConversion"/>
  </si>
  <si>
    <t>가야사 문화 복원</t>
    <phoneticPr fontId="1" type="noConversion"/>
  </si>
  <si>
    <t>세계적인 웰니스 케어단지와 천년 다원 조성</t>
    <phoneticPr fontId="1" type="noConversion"/>
  </si>
  <si>
    <t>세계 차 박람회(야생차문화축제) 추진 등</t>
    <phoneticPr fontId="1" type="noConversion"/>
  </si>
  <si>
    <t>‘상상도서관’ 건립 추진</t>
    <phoneticPr fontId="1" type="noConversion"/>
  </si>
  <si>
    <t>구재봉 자연 휴양림 활성화</t>
    <phoneticPr fontId="1" type="noConversion"/>
  </si>
  <si>
    <t>진교 명품 가로수길 확대 조성</t>
    <phoneticPr fontId="1" type="noConversion"/>
  </si>
  <si>
    <t>16개 사업</t>
    <phoneticPr fontId="1" type="noConversion"/>
  </si>
  <si>
    <t>농식품 1억불(약1,085억원) 이상 수출 달성</t>
    <phoneticPr fontId="1" type="noConversion"/>
  </si>
  <si>
    <t>원예작물 수출단지 조성</t>
    <phoneticPr fontId="1" type="noConversion"/>
  </si>
  <si>
    <t>하동군 축산종합타운 조성</t>
    <phoneticPr fontId="1" type="noConversion"/>
  </si>
  <si>
    <t>화개.악양.청암 친환경지구 벨트 육성</t>
    <phoneticPr fontId="1" type="noConversion"/>
  </si>
  <si>
    <t>평사리 10차 산업단지 육성</t>
    <phoneticPr fontId="1" type="noConversion"/>
  </si>
  <si>
    <t>귀농·귀촌인 맞춤형 주택단지 조성</t>
    <phoneticPr fontId="1" type="noConversion"/>
  </si>
  <si>
    <t>Ⅲ-8</t>
    <phoneticPr fontId="1" type="noConversion"/>
  </si>
  <si>
    <t>청년 농어업인 활성화 지원</t>
    <phoneticPr fontId="1" type="noConversion"/>
  </si>
  <si>
    <t>고품질 딸기 생산단지 조성</t>
    <phoneticPr fontId="1" type="noConversion"/>
  </si>
  <si>
    <t>Ⅲ-10</t>
    <phoneticPr fontId="1" type="noConversion"/>
  </si>
  <si>
    <t>청정 임산물 특화단지 조성 및
신소득 전략작목 육성</t>
    <phoneticPr fontId="1" type="noConversion"/>
  </si>
  <si>
    <t>스마트 팜 부농 육성</t>
    <phoneticPr fontId="1" type="noConversion"/>
  </si>
  <si>
    <t>u-IT 융합 녹차 참숭어 양식어장 조성</t>
    <phoneticPr fontId="1" type="noConversion"/>
  </si>
  <si>
    <t>대한민국 최고의 꽃 테마 축제 육성</t>
    <phoneticPr fontId="1" type="noConversion"/>
  </si>
  <si>
    <t>고품질 맷돌호박 6차 산업화</t>
    <phoneticPr fontId="1" type="noConversion"/>
  </si>
  <si>
    <t>우수 농특산물 마케팅 활성화</t>
    <phoneticPr fontId="1" type="noConversion"/>
  </si>
  <si>
    <t>섬진강 재첩어업, 국가 및 세계중요어업유산 등재 추진</t>
    <phoneticPr fontId="1" type="noConversion"/>
  </si>
  <si>
    <t>9개 사업</t>
    <phoneticPr fontId="1" type="noConversion"/>
  </si>
  <si>
    <t>노인·장애인복지관 맞춤형 복지의 소(笑)·락(樂)·당(堂) 운영</t>
    <phoneticPr fontId="1" type="noConversion"/>
  </si>
  <si>
    <t>여성·아동 안심보호 쉼터 조성</t>
    <phoneticPr fontId="1" type="noConversion"/>
  </si>
  <si>
    <t>복지 사각지대 제로 행복UP 사업</t>
    <phoneticPr fontId="1" type="noConversion"/>
  </si>
  <si>
    <t>호국공원 정비로 역사자원 재조명</t>
    <phoneticPr fontId="1" type="noConversion"/>
  </si>
  <si>
    <t>진료환경 개선 지원</t>
    <phoneticPr fontId="1" type="noConversion"/>
  </si>
  <si>
    <t>방역지리 정보시스템 구축</t>
    <phoneticPr fontId="1" type="noConversion"/>
  </si>
  <si>
    <t>치매안심센터 설치</t>
    <phoneticPr fontId="1" type="noConversion"/>
  </si>
  <si>
    <t>치매안심마을 운영</t>
    <phoneticPr fontId="1" type="noConversion"/>
  </si>
  <si>
    <t>치매전담 노인요양시설 운영</t>
    <phoneticPr fontId="1" type="noConversion"/>
  </si>
  <si>
    <t>4개 사업</t>
    <phoneticPr fontId="1" type="noConversion"/>
  </si>
  <si>
    <t>지역이 함께하는 미래인재 육성</t>
    <phoneticPr fontId="1" type="noConversion"/>
  </si>
  <si>
    <t>최신 정보화 트렌드를 반영한 정보화 교육 추진</t>
    <phoneticPr fontId="1" type="noConversion"/>
  </si>
  <si>
    <t>청소년 해외 교류 확대</t>
    <phoneticPr fontId="1" type="noConversion"/>
  </si>
  <si>
    <t>국공립 보육시설 확충</t>
    <phoneticPr fontId="1" type="noConversion"/>
  </si>
  <si>
    <t>Ⅵ-1</t>
    <phoneticPr fontId="1" type="noConversion"/>
  </si>
  <si>
    <t>탄소 없는 녹색마을 조성</t>
    <phoneticPr fontId="1" type="noConversion"/>
  </si>
  <si>
    <t>건강하고 넉넉한 하동 라이프</t>
    <phoneticPr fontId="1" type="noConversion"/>
  </si>
  <si>
    <t>하동지구 하천재해 예방사업</t>
    <phoneticPr fontId="1" type="noConversion"/>
  </si>
  <si>
    <t>하모니파크 조성 사업</t>
    <phoneticPr fontId="1" type="noConversion"/>
  </si>
  <si>
    <t>광역 및 지방상수도 급수구역 확장사업</t>
    <phoneticPr fontId="1" type="noConversion"/>
  </si>
  <si>
    <t>공동주택 1,000호 건립</t>
    <phoneticPr fontId="1" type="noConversion"/>
  </si>
  <si>
    <t>지방도 위험도로 개선 및 정비</t>
    <phoneticPr fontId="1" type="noConversion"/>
  </si>
  <si>
    <t>효율과 안전을 위한 LED 도로조명 100% 교체</t>
    <phoneticPr fontId="1" type="noConversion"/>
  </si>
  <si>
    <t xml:space="preserve"> (단위:백만원)</t>
    <phoneticPr fontId="1" type="noConversion"/>
  </si>
  <si>
    <t xml:space="preserve"> </t>
  </si>
  <si>
    <t>민선7기 공약실천계획(매니페스토)</t>
    <phoneticPr fontId="1" type="noConversion"/>
  </si>
  <si>
    <t>총괄</t>
    <phoneticPr fontId="1" type="noConversion"/>
  </si>
  <si>
    <t>세부 실행 사업명</t>
    <phoneticPr fontId="1" type="noConversion"/>
  </si>
  <si>
    <t>읍면별</t>
    <phoneticPr fontId="1" type="noConversion"/>
  </si>
  <si>
    <t>금성명</t>
    <phoneticPr fontId="1" type="noConversion"/>
  </si>
  <si>
    <t>금남면</t>
    <phoneticPr fontId="1" type="noConversion"/>
  </si>
  <si>
    <t>금성면</t>
    <phoneticPr fontId="1" type="noConversion"/>
  </si>
  <si>
    <t>선거공보 공약사업명</t>
    <phoneticPr fontId="1" type="noConversion"/>
  </si>
  <si>
    <t>갈사만조선산업단지 정상화</t>
    <phoneticPr fontId="1" type="noConversion"/>
  </si>
  <si>
    <t>대송산업단지 투자유치</t>
    <phoneticPr fontId="1" type="noConversion"/>
  </si>
  <si>
    <t>두우레저단지 개발</t>
    <phoneticPr fontId="1" type="noConversion"/>
  </si>
  <si>
    <t>3D 프린팅 및 ICT서비스 관광활성화</t>
    <phoneticPr fontId="1" type="noConversion"/>
  </si>
  <si>
    <t>스마트 팜 농업 확산</t>
    <phoneticPr fontId="1" type="noConversion"/>
  </si>
  <si>
    <t>u-IT 융합 녹차 양식어장 조성</t>
    <phoneticPr fontId="1" type="noConversion"/>
  </si>
  <si>
    <t>탄소 없는 마을벨트 완성</t>
    <phoneticPr fontId="1" type="noConversion"/>
  </si>
  <si>
    <t>친환경 생태하천 조성</t>
    <phoneticPr fontId="1" type="noConversion"/>
  </si>
  <si>
    <t>두꺼비 광장 조성</t>
    <phoneticPr fontId="1" type="noConversion"/>
  </si>
  <si>
    <t>도시재생 뉴딜사업(우리 동네살리기)</t>
    <phoneticPr fontId="1" type="noConversion"/>
  </si>
  <si>
    <t>진교면 활성화 프로젝트</t>
    <phoneticPr fontId="1" type="noConversion"/>
  </si>
  <si>
    <t>진교면</t>
    <phoneticPr fontId="1" type="noConversion"/>
  </si>
  <si>
    <t>화개면</t>
    <phoneticPr fontId="1" type="noConversion"/>
  </si>
  <si>
    <t>화개 행정복합타운 기반 조성</t>
    <phoneticPr fontId="1" type="noConversion"/>
  </si>
  <si>
    <t>공동주택 1,000호 건립
신혼부부 임대주택 보급</t>
    <phoneticPr fontId="1" type="noConversion"/>
  </si>
  <si>
    <t>청정 맑은 물 공급 지원 확대</t>
    <phoneticPr fontId="1" type="noConversion"/>
  </si>
  <si>
    <t>공설시장 현대화 및 특성화 시장 육성</t>
    <phoneticPr fontId="1" type="noConversion"/>
  </si>
  <si>
    <t>하동군 다목적 체육관 건립</t>
    <phoneticPr fontId="1" type="noConversion"/>
  </si>
  <si>
    <t>지방도 위험도로 개선 및 정비</t>
    <phoneticPr fontId="1" type="noConversion"/>
  </si>
  <si>
    <t>농어촌 버스 단일요금제 시행</t>
    <phoneticPr fontId="1" type="noConversion"/>
  </si>
  <si>
    <t>금오산 레저관광 클러스터 구축(케이블카 유치, 하늘길)</t>
    <phoneticPr fontId="1" type="noConversion"/>
  </si>
  <si>
    <t>지리산 설산습지 생태환경 조성</t>
    <phoneticPr fontId="1" type="noConversion"/>
  </si>
  <si>
    <t>횡천~적량~하동을 연결하는 레일MTB 조성</t>
    <phoneticPr fontId="1" type="noConversion"/>
  </si>
  <si>
    <t>벚꽃 길 야간 경관화</t>
    <phoneticPr fontId="1" type="noConversion"/>
  </si>
  <si>
    <t>하동 편백 치유의 숲 조성</t>
    <phoneticPr fontId="1" type="noConversion"/>
  </si>
  <si>
    <t>섬진강 두꺼비 생태아트 공원 조성</t>
    <phoneticPr fontId="1" type="noConversion"/>
  </si>
  <si>
    <t>청학동 도인의 길 조성</t>
    <phoneticPr fontId="1" type="noConversion"/>
  </si>
  <si>
    <t>고운 최치원이 직접 쓴 완폭대 석각 관광자원화</t>
    <phoneticPr fontId="1" type="noConversion"/>
  </si>
  <si>
    <t>아트하우스 섬진강의 봄 건립</t>
    <phoneticPr fontId="1" type="noConversion"/>
  </si>
  <si>
    <t>가야사 문화 복원</t>
    <phoneticPr fontId="1" type="noConversion"/>
  </si>
  <si>
    <t>세계적인 웰니스 케어단지와 천년 다원 조성</t>
    <phoneticPr fontId="1" type="noConversion"/>
  </si>
  <si>
    <t>세계 차 박람회(야생차문화축제) 추진 등</t>
    <phoneticPr fontId="1" type="noConversion"/>
  </si>
  <si>
    <t>섬진강 재첩, 국가 및 세계농업유산 등재 추진</t>
    <phoneticPr fontId="1" type="noConversion"/>
  </si>
  <si>
    <t>농식품 1억불(약1,085억원) 이상 수출 달성</t>
    <phoneticPr fontId="1" type="noConversion"/>
  </si>
  <si>
    <t>원예작물 수출단지 조성</t>
    <phoneticPr fontId="1" type="noConversion"/>
  </si>
  <si>
    <t>하동야생차 스타벅스 수출, 파리크라상(파리바게뜨 등) 납품</t>
    <phoneticPr fontId="1" type="noConversion"/>
  </si>
  <si>
    <t>가공산업 창업 보육 지원, 맷돌호박, 딸기 등 6차 산업 활성화 지원</t>
    <phoneticPr fontId="1" type="noConversion"/>
  </si>
  <si>
    <t>하동군 축산종합 물류기지 신축</t>
    <phoneticPr fontId="1" type="noConversion"/>
  </si>
  <si>
    <t>친환경지구 벨트 육성</t>
    <phoneticPr fontId="1" type="noConversion"/>
  </si>
  <si>
    <t>10차 생명산업 육성</t>
    <phoneticPr fontId="1" type="noConversion"/>
  </si>
  <si>
    <t>청년 농어업인 활성화</t>
    <phoneticPr fontId="1" type="noConversion"/>
  </si>
  <si>
    <t>딸기 특구산업 육성</t>
    <phoneticPr fontId="1" type="noConversion"/>
  </si>
  <si>
    <t>청정 임산물 특화단지 조성
신소득 전략작목 육성(밤 등)</t>
    <phoneticPr fontId="1" type="noConversion"/>
  </si>
  <si>
    <t>방역지리 정보시스템 구축</t>
    <phoneticPr fontId="1" type="noConversion"/>
  </si>
  <si>
    <t>치매안심마을 운영</t>
    <phoneticPr fontId="1" type="noConversion"/>
  </si>
  <si>
    <t>하동호 주변 관광자원 지속화</t>
    <phoneticPr fontId="1" type="noConversion"/>
  </si>
  <si>
    <t>대한민국 최고의 꽃 테마 축제 육성</t>
    <phoneticPr fontId="1" type="noConversion"/>
  </si>
  <si>
    <t>지역이 함께하는 미래인재 육성, 영재교육 운영
(문학영재, 국제영어캠프 등), 장학금 200억원 조성</t>
    <phoneticPr fontId="1" type="noConversion"/>
  </si>
  <si>
    <t>복합교통타운 조성 등</t>
    <phoneticPr fontId="1" type="noConversion"/>
  </si>
  <si>
    <t>하동읍</t>
    <phoneticPr fontId="1" type="noConversion"/>
  </si>
  <si>
    <t>전읍면</t>
    <phoneticPr fontId="1" type="noConversion"/>
  </si>
  <si>
    <t>하동읍
적량면
횡천면</t>
    <phoneticPr fontId="1" type="noConversion"/>
  </si>
  <si>
    <t>옥종면</t>
    <phoneticPr fontId="1" type="noConversion"/>
  </si>
  <si>
    <t>악양면</t>
    <phoneticPr fontId="1" type="noConversion"/>
  </si>
  <si>
    <t>적량면</t>
    <phoneticPr fontId="1" type="noConversion"/>
  </si>
  <si>
    <t>화개면
진교면
청암면</t>
    <phoneticPr fontId="1" type="noConversion"/>
  </si>
  <si>
    <t>양보면
북천면</t>
    <phoneticPr fontId="1" type="noConversion"/>
  </si>
  <si>
    <t>고전면</t>
    <phoneticPr fontId="1" type="noConversion"/>
  </si>
  <si>
    <t>로컬푸드 유통
가공제품 개발 기반 조성 및 경쟁력 강화</t>
    <phoneticPr fontId="1" type="noConversion"/>
  </si>
  <si>
    <t>귀농·귀촌 단지 조성</t>
    <phoneticPr fontId="1" type="noConversion"/>
  </si>
  <si>
    <t>우수 농·특산물 마케팅 활성화</t>
    <phoneticPr fontId="1" type="noConversion"/>
  </si>
  <si>
    <t>하동읍
고전면</t>
    <phoneticPr fontId="1" type="noConversion"/>
  </si>
  <si>
    <t>진교 메타쉐콰이어길 확대 조성</t>
    <phoneticPr fontId="1" type="noConversion"/>
  </si>
  <si>
    <t>횡천면</t>
    <phoneticPr fontId="1" type="noConversion"/>
  </si>
  <si>
    <t>화개면
악양면
청암면</t>
    <phoneticPr fontId="1" type="noConversion"/>
  </si>
  <si>
    <t>임기전</t>
    <phoneticPr fontId="1" type="noConversion"/>
  </si>
  <si>
    <t>임기후</t>
    <phoneticPr fontId="1" type="noConversion"/>
  </si>
  <si>
    <t>2020. 2. 24. 기준</t>
    <phoneticPr fontId="1" type="noConversion"/>
  </si>
  <si>
    <t>기획예산과</t>
    <phoneticPr fontId="1" type="noConversion"/>
  </si>
  <si>
    <t>특화산업과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</si>
</sst>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theme="1"/>
      <name val="a시월구일2"/>
      <family val="1"/>
      <charset val="129"/>
    </font>
    <font>
      <sz val="14"/>
      <color rgb="FF000000"/>
      <name val="a시월구일2"/>
      <family val="1"/>
      <charset val="129"/>
    </font>
    <font>
      <sz val="22"/>
      <color theme="1"/>
      <name val="a시월구일2"/>
      <family val="1"/>
      <charset val="129"/>
    </font>
    <font>
      <b/>
      <sz val="2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41" fontId="3" fillId="3" borderId="4" xfId="1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3" fillId="0" borderId="4" xfId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41" fontId="3" fillId="0" borderId="6" xfId="1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176" fontId="3" fillId="0" borderId="0" xfId="1" applyNumberFormat="1" applyFont="1" applyFill="1" applyBorder="1" applyAlignment="1">
      <alignment horizontal="center" vertical="center" shrinkToFit="1"/>
    </xf>
    <xf numFmtId="41" fontId="3" fillId="0" borderId="0" xfId="1" applyNumberFormat="1" applyFont="1" applyFill="1" applyBorder="1" applyAlignment="1">
      <alignment horizontal="center" vertical="center" shrinkToFit="1"/>
    </xf>
    <xf numFmtId="41" fontId="3" fillId="0" borderId="0" xfId="1" applyFont="1" applyFill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5" borderId="0" xfId="0" applyFill="1">
      <alignment vertical="center"/>
    </xf>
    <xf numFmtId="0" fontId="7" fillId="6" borderId="8" xfId="0" applyFont="1" applyFill="1" applyBorder="1" applyAlignment="1">
      <alignment horizontal="center" vertical="center"/>
    </xf>
    <xf numFmtId="41" fontId="7" fillId="6" borderId="8" xfId="0" applyNumberFormat="1" applyFont="1" applyFill="1" applyBorder="1">
      <alignment vertical="center"/>
    </xf>
    <xf numFmtId="41" fontId="7" fillId="6" borderId="8" xfId="1" applyNumberFormat="1" applyFont="1" applyFill="1" applyBorder="1">
      <alignment vertical="center"/>
    </xf>
    <xf numFmtId="0" fontId="7" fillId="5" borderId="0" xfId="0" applyFont="1" applyFill="1">
      <alignment vertical="center"/>
    </xf>
    <xf numFmtId="41" fontId="7" fillId="5" borderId="8" xfId="1" applyNumberFormat="1" applyFont="1" applyFill="1" applyBorder="1" applyAlignment="1">
      <alignment horizontal="center" vertical="center"/>
    </xf>
    <xf numFmtId="41" fontId="7" fillId="5" borderId="8" xfId="1" applyNumberFormat="1" applyFont="1" applyFill="1" applyBorder="1">
      <alignment vertical="center"/>
    </xf>
    <xf numFmtId="41" fontId="7" fillId="5" borderId="8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1" applyNumberFormat="1" applyFont="1">
      <alignment vertical="center"/>
    </xf>
    <xf numFmtId="41" fontId="0" fillId="0" borderId="0" xfId="0" applyNumberFormat="1">
      <alignment vertical="center"/>
    </xf>
    <xf numFmtId="0" fontId="3" fillId="2" borderId="2" xfId="0" applyFont="1" applyFill="1" applyBorder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vertical="center"/>
    </xf>
    <xf numFmtId="176" fontId="10" fillId="0" borderId="0" xfId="1" applyNumberFormat="1" applyFont="1">
      <alignment vertical="center"/>
    </xf>
    <xf numFmtId="176" fontId="7" fillId="4" borderId="8" xfId="1" applyNumberFormat="1" applyFont="1" applyFill="1" applyBorder="1" applyAlignment="1">
      <alignment horizontal="center" vertical="center"/>
    </xf>
    <xf numFmtId="0" fontId="0" fillId="5" borderId="8" xfId="0" applyFill="1" applyBorder="1">
      <alignment vertical="center"/>
    </xf>
    <xf numFmtId="0" fontId="0" fillId="0" borderId="8" xfId="0" applyBorder="1">
      <alignment vertical="center"/>
    </xf>
    <xf numFmtId="41" fontId="7" fillId="7" borderId="8" xfId="0" applyNumberFormat="1" applyFont="1" applyFill="1" applyBorder="1">
      <alignment vertical="center"/>
    </xf>
    <xf numFmtId="41" fontId="7" fillId="7" borderId="8" xfId="1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>
      <alignment vertical="center"/>
    </xf>
    <xf numFmtId="41" fontId="7" fillId="0" borderId="8" xfId="1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41" fontId="7" fillId="8" borderId="8" xfId="1" applyNumberFormat="1" applyFont="1" applyFill="1" applyBorder="1">
      <alignment vertical="center"/>
    </xf>
    <xf numFmtId="41" fontId="7" fillId="0" borderId="8" xfId="1" applyNumberFormat="1" applyFont="1" applyFill="1" applyBorder="1">
      <alignment vertical="center"/>
    </xf>
    <xf numFmtId="0" fontId="0" fillId="7" borderId="8" xfId="0" applyFill="1" applyBorder="1">
      <alignment vertical="center"/>
    </xf>
    <xf numFmtId="0" fontId="0" fillId="0" borderId="8" xfId="0" applyFill="1" applyBorder="1">
      <alignment vertical="center"/>
    </xf>
    <xf numFmtId="41" fontId="9" fillId="0" borderId="8" xfId="0" applyNumberFormat="1" applyFont="1" applyFill="1" applyBorder="1">
      <alignment vertical="center"/>
    </xf>
    <xf numFmtId="41" fontId="9" fillId="0" borderId="8" xfId="1" applyNumberFormat="1" applyFont="1" applyFill="1" applyBorder="1" applyAlignment="1">
      <alignment horizontal="center" vertical="center"/>
    </xf>
    <xf numFmtId="0" fontId="7" fillId="7" borderId="8" xfId="0" applyFont="1" applyFill="1" applyBorder="1">
      <alignment vertical="center"/>
    </xf>
    <xf numFmtId="0" fontId="7" fillId="0" borderId="8" xfId="0" applyFont="1" applyFill="1" applyBorder="1">
      <alignment vertical="center"/>
    </xf>
    <xf numFmtId="41" fontId="7" fillId="0" borderId="8" xfId="0" applyNumberFormat="1" applyFont="1" applyFill="1" applyBorder="1" applyAlignment="1">
      <alignment horizontal="right" vertical="center" wrapText="1"/>
    </xf>
    <xf numFmtId="0" fontId="7" fillId="6" borderId="8" xfId="0" applyFont="1" applyFill="1" applyBorder="1">
      <alignment vertical="center"/>
    </xf>
    <xf numFmtId="0" fontId="0" fillId="6" borderId="8" xfId="0" applyFill="1" applyBorder="1">
      <alignment vertical="center"/>
    </xf>
    <xf numFmtId="41" fontId="7" fillId="7" borderId="8" xfId="1" applyNumberFormat="1" applyFont="1" applyFill="1" applyBorder="1">
      <alignment vertical="center"/>
    </xf>
    <xf numFmtId="176" fontId="7" fillId="7" borderId="8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41" fontId="7" fillId="8" borderId="8" xfId="0" applyNumberFormat="1" applyFont="1" applyFill="1" applyBorder="1">
      <alignment vertical="center"/>
    </xf>
    <xf numFmtId="0" fontId="7" fillId="8" borderId="8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wrapText="1" shrinkToFit="1"/>
    </xf>
    <xf numFmtId="0" fontId="7" fillId="6" borderId="8" xfId="0" applyFont="1" applyFill="1" applyBorder="1" applyAlignment="1">
      <alignment horizontal="center" vertical="center" shrinkToFit="1"/>
    </xf>
    <xf numFmtId="49" fontId="7" fillId="6" borderId="8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49" fontId="11" fillId="5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shrinkToFit="1"/>
    </xf>
    <xf numFmtId="176" fontId="7" fillId="4" borderId="8" xfId="1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49" fontId="7" fillId="8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3" fillId="2" borderId="2" xfId="1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69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6.5" x14ac:dyDescent="0.3"/>
  <cols>
    <col min="1" max="1" width="10.625" style="30" customWidth="1"/>
    <col min="2" max="2" width="8.5" style="31" customWidth="1"/>
    <col min="3" max="3" width="29.125" style="32" customWidth="1"/>
    <col min="4" max="4" width="7.625" style="30" customWidth="1"/>
    <col min="5" max="6" width="13.5" style="41" customWidth="1"/>
    <col min="7" max="10" width="11.75" style="33" customWidth="1"/>
    <col min="11" max="11" width="12.5" style="33" customWidth="1"/>
    <col min="12" max="12" width="12.5" customWidth="1"/>
    <col min="15" max="15" width="11.5" bestFit="1" customWidth="1"/>
  </cols>
  <sheetData>
    <row r="1" spans="1:15" ht="41.25" x14ac:dyDescent="0.3">
      <c r="A1" s="81" t="s">
        <v>168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O1" s="34"/>
    </row>
    <row r="2" spans="1:15" ht="24.75" customHeight="1" x14ac:dyDescent="0.3">
      <c r="A2" s="21" t="s">
        <v>331</v>
      </c>
      <c r="B2" s="21"/>
      <c r="C2" s="21"/>
      <c r="D2" s="21"/>
      <c r="E2" s="40"/>
      <c r="F2" s="40"/>
      <c r="G2" s="21"/>
      <c r="H2" s="21"/>
      <c r="I2" s="21"/>
      <c r="J2" s="21"/>
      <c r="L2" s="21" t="s">
        <v>254</v>
      </c>
    </row>
    <row r="3" spans="1:15" x14ac:dyDescent="0.3">
      <c r="A3" s="82" t="s">
        <v>16</v>
      </c>
      <c r="B3" s="83" t="s">
        <v>169</v>
      </c>
      <c r="C3" s="82" t="s">
        <v>170</v>
      </c>
      <c r="D3" s="82" t="s">
        <v>171</v>
      </c>
      <c r="E3" s="78" t="s">
        <v>172</v>
      </c>
      <c r="F3" s="78" t="s">
        <v>329</v>
      </c>
      <c r="G3" s="78" t="s">
        <v>173</v>
      </c>
      <c r="H3" s="78"/>
      <c r="I3" s="78"/>
      <c r="J3" s="78"/>
      <c r="K3" s="78"/>
      <c r="L3" s="78" t="s">
        <v>330</v>
      </c>
    </row>
    <row r="4" spans="1:15" s="22" customFormat="1" x14ac:dyDescent="0.3">
      <c r="A4" s="82"/>
      <c r="B4" s="83"/>
      <c r="C4" s="82"/>
      <c r="D4" s="82"/>
      <c r="E4" s="78"/>
      <c r="F4" s="78"/>
      <c r="G4" s="42" t="s">
        <v>174</v>
      </c>
      <c r="H4" s="42" t="s">
        <v>175</v>
      </c>
      <c r="I4" s="42" t="s">
        <v>176</v>
      </c>
      <c r="J4" s="42" t="s">
        <v>177</v>
      </c>
      <c r="K4" s="42" t="s">
        <v>178</v>
      </c>
      <c r="L4" s="78"/>
    </row>
    <row r="5" spans="1:15" s="22" customFormat="1" ht="23.25" customHeight="1" x14ac:dyDescent="0.3">
      <c r="A5" s="79" t="s">
        <v>155</v>
      </c>
      <c r="B5" s="80"/>
      <c r="C5" s="79" t="s">
        <v>179</v>
      </c>
      <c r="D5" s="49" t="s">
        <v>172</v>
      </c>
      <c r="E5" s="64">
        <f>SUM(F5:L5)</f>
        <v>2718421</v>
      </c>
      <c r="F5" s="64">
        <f>SUM(F10,F70,F160,F245,F295,F320)</f>
        <v>481533</v>
      </c>
      <c r="G5" s="50">
        <f t="shared" ref="G5:L9" si="0">SUM(G10,G70,G160,G245,G295,G320)</f>
        <v>85547</v>
      </c>
      <c r="H5" s="50">
        <f t="shared" si="0"/>
        <v>142656</v>
      </c>
      <c r="I5" s="50">
        <f t="shared" si="0"/>
        <v>195820</v>
      </c>
      <c r="J5" s="50">
        <f t="shared" si="0"/>
        <v>826788</v>
      </c>
      <c r="K5" s="50">
        <f t="shared" si="0"/>
        <v>511329</v>
      </c>
      <c r="L5" s="65">
        <f>SUM(L10,L70,L160,L245,L295,L320)</f>
        <v>474748</v>
      </c>
    </row>
    <row r="6" spans="1:15" s="22" customFormat="1" ht="23.25" customHeight="1" x14ac:dyDescent="0.3">
      <c r="A6" s="79"/>
      <c r="B6" s="80"/>
      <c r="C6" s="79"/>
      <c r="D6" s="49" t="s">
        <v>151</v>
      </c>
      <c r="E6" s="64">
        <f t="shared" ref="E6:E9" si="1">SUM(F6:L6)</f>
        <v>180795</v>
      </c>
      <c r="F6" s="64">
        <f t="shared" ref="F6:F9" si="2">SUM(F11,F71,F161,F246,F296,F321)</f>
        <v>28047</v>
      </c>
      <c r="G6" s="50">
        <f t="shared" si="0"/>
        <v>21391</v>
      </c>
      <c r="H6" s="50">
        <f t="shared" si="0"/>
        <v>32083</v>
      </c>
      <c r="I6" s="50">
        <f t="shared" si="0"/>
        <v>32603</v>
      </c>
      <c r="J6" s="50">
        <f t="shared" si="0"/>
        <v>35066</v>
      </c>
      <c r="K6" s="50">
        <f t="shared" si="0"/>
        <v>29507</v>
      </c>
      <c r="L6" s="65">
        <f t="shared" si="0"/>
        <v>2098</v>
      </c>
    </row>
    <row r="7" spans="1:15" s="22" customFormat="1" ht="23.25" customHeight="1" x14ac:dyDescent="0.3">
      <c r="A7" s="79"/>
      <c r="B7" s="80"/>
      <c r="C7" s="79"/>
      <c r="D7" s="49" t="s">
        <v>152</v>
      </c>
      <c r="E7" s="64">
        <f t="shared" si="1"/>
        <v>117661</v>
      </c>
      <c r="F7" s="64">
        <f t="shared" si="2"/>
        <v>30013</v>
      </c>
      <c r="G7" s="50">
        <f t="shared" si="0"/>
        <v>11827.5</v>
      </c>
      <c r="H7" s="50">
        <f t="shared" si="0"/>
        <v>10823.5</v>
      </c>
      <c r="I7" s="50">
        <f t="shared" si="0"/>
        <v>20337</v>
      </c>
      <c r="J7" s="50">
        <f t="shared" si="0"/>
        <v>22158</v>
      </c>
      <c r="K7" s="50">
        <f t="shared" si="0"/>
        <v>22232</v>
      </c>
      <c r="L7" s="65">
        <f t="shared" si="0"/>
        <v>270</v>
      </c>
    </row>
    <row r="8" spans="1:15" s="22" customFormat="1" ht="23.25" customHeight="1" x14ac:dyDescent="0.3">
      <c r="A8" s="79"/>
      <c r="B8" s="80"/>
      <c r="C8" s="79"/>
      <c r="D8" s="49" t="s">
        <v>180</v>
      </c>
      <c r="E8" s="64">
        <f t="shared" si="1"/>
        <v>265743</v>
      </c>
      <c r="F8" s="64">
        <f t="shared" si="2"/>
        <v>41006</v>
      </c>
      <c r="G8" s="50">
        <f t="shared" si="0"/>
        <v>23267.5</v>
      </c>
      <c r="H8" s="50">
        <f t="shared" si="0"/>
        <v>48614.5</v>
      </c>
      <c r="I8" s="50">
        <f t="shared" si="0"/>
        <v>54672</v>
      </c>
      <c r="J8" s="50">
        <f t="shared" si="0"/>
        <v>53602</v>
      </c>
      <c r="K8" s="50">
        <f t="shared" si="0"/>
        <v>43951</v>
      </c>
      <c r="L8" s="65">
        <f t="shared" si="0"/>
        <v>630</v>
      </c>
    </row>
    <row r="9" spans="1:15" s="22" customFormat="1" ht="23.25" customHeight="1" x14ac:dyDescent="0.3">
      <c r="A9" s="79"/>
      <c r="B9" s="80"/>
      <c r="C9" s="79"/>
      <c r="D9" s="49" t="s">
        <v>181</v>
      </c>
      <c r="E9" s="64">
        <f t="shared" si="1"/>
        <v>2154222</v>
      </c>
      <c r="F9" s="64">
        <f t="shared" si="2"/>
        <v>382467</v>
      </c>
      <c r="G9" s="50">
        <f t="shared" si="0"/>
        <v>29061</v>
      </c>
      <c r="H9" s="50">
        <f t="shared" si="0"/>
        <v>51135</v>
      </c>
      <c r="I9" s="50">
        <f t="shared" si="0"/>
        <v>88208</v>
      </c>
      <c r="J9" s="50">
        <f t="shared" si="0"/>
        <v>715962</v>
      </c>
      <c r="K9" s="50">
        <f t="shared" si="0"/>
        <v>415639</v>
      </c>
      <c r="L9" s="65">
        <f t="shared" si="0"/>
        <v>471750</v>
      </c>
    </row>
    <row r="10" spans="1:15" s="26" customFormat="1" ht="23.25" customHeight="1" x14ac:dyDescent="0.3">
      <c r="A10" s="72" t="s">
        <v>17</v>
      </c>
      <c r="B10" s="73"/>
      <c r="C10" s="72" t="s">
        <v>182</v>
      </c>
      <c r="D10" s="23" t="s">
        <v>172</v>
      </c>
      <c r="E10" s="24">
        <f>SUM(F10:L10)</f>
        <v>2203899</v>
      </c>
      <c r="F10" s="24">
        <f>SUM(F15,F20,F25,F30,F35,F40,F45,F50,F55,F60,F65)</f>
        <v>446146</v>
      </c>
      <c r="G10" s="25">
        <f t="shared" ref="G10:L14" si="3">SUM(G15,G20,G25,G30,G35,G40,G45,G50,G55,G60,G65)</f>
        <v>27959</v>
      </c>
      <c r="H10" s="25">
        <f t="shared" si="3"/>
        <v>35050</v>
      </c>
      <c r="I10" s="25">
        <f t="shared" si="3"/>
        <v>42510</v>
      </c>
      <c r="J10" s="25">
        <f t="shared" si="3"/>
        <v>727657</v>
      </c>
      <c r="K10" s="25">
        <f t="shared" si="3"/>
        <v>449829</v>
      </c>
      <c r="L10" s="59">
        <f>SUM(L15,L20,L25,L30,L35,L40,L45,L50,L55,L60,L65)</f>
        <v>474748</v>
      </c>
    </row>
    <row r="11" spans="1:15" s="26" customFormat="1" ht="23.25" customHeight="1" x14ac:dyDescent="0.3">
      <c r="A11" s="72"/>
      <c r="B11" s="73"/>
      <c r="C11" s="72"/>
      <c r="D11" s="23" t="s">
        <v>151</v>
      </c>
      <c r="E11" s="24">
        <f t="shared" ref="E11:E14" si="4">SUM(F11:L11)</f>
        <v>89448</v>
      </c>
      <c r="F11" s="24">
        <f t="shared" ref="F11:F14" si="5">SUM(F16,F21,F26,F31,F36,F41,F46,F51,F56,F61,F66)</f>
        <v>24077</v>
      </c>
      <c r="G11" s="25">
        <f t="shared" si="3"/>
        <v>8056</v>
      </c>
      <c r="H11" s="25">
        <f t="shared" si="3"/>
        <v>9990</v>
      </c>
      <c r="I11" s="25">
        <f t="shared" si="3"/>
        <v>9965</v>
      </c>
      <c r="J11" s="25">
        <f t="shared" si="3"/>
        <v>14344</v>
      </c>
      <c r="K11" s="25">
        <f t="shared" si="3"/>
        <v>20918</v>
      </c>
      <c r="L11" s="59">
        <f t="shared" si="3"/>
        <v>2098</v>
      </c>
    </row>
    <row r="12" spans="1:15" s="26" customFormat="1" ht="23.25" customHeight="1" x14ac:dyDescent="0.3">
      <c r="A12" s="72"/>
      <c r="B12" s="73"/>
      <c r="C12" s="72"/>
      <c r="D12" s="23" t="s">
        <v>152</v>
      </c>
      <c r="E12" s="24">
        <f t="shared" si="4"/>
        <v>55888</v>
      </c>
      <c r="F12" s="24">
        <f t="shared" si="5"/>
        <v>26184</v>
      </c>
      <c r="G12" s="25">
        <f t="shared" si="3"/>
        <v>7639</v>
      </c>
      <c r="H12" s="25">
        <f t="shared" si="3"/>
        <v>2343</v>
      </c>
      <c r="I12" s="25">
        <f t="shared" si="3"/>
        <v>1908</v>
      </c>
      <c r="J12" s="25">
        <f t="shared" si="3"/>
        <v>5442</v>
      </c>
      <c r="K12" s="25">
        <f t="shared" si="3"/>
        <v>12102</v>
      </c>
      <c r="L12" s="59">
        <f t="shared" si="3"/>
        <v>270</v>
      </c>
    </row>
    <row r="13" spans="1:15" s="26" customFormat="1" ht="23.25" customHeight="1" x14ac:dyDescent="0.3">
      <c r="A13" s="72"/>
      <c r="B13" s="73"/>
      <c r="C13" s="72"/>
      <c r="D13" s="23" t="s">
        <v>180</v>
      </c>
      <c r="E13" s="24">
        <f t="shared" si="4"/>
        <v>99471</v>
      </c>
      <c r="F13" s="24">
        <f t="shared" si="5"/>
        <v>25028</v>
      </c>
      <c r="G13" s="25">
        <f t="shared" si="3"/>
        <v>4106</v>
      </c>
      <c r="H13" s="25">
        <f t="shared" si="3"/>
        <v>18047</v>
      </c>
      <c r="I13" s="25">
        <f t="shared" si="3"/>
        <v>16793</v>
      </c>
      <c r="J13" s="25">
        <f t="shared" si="3"/>
        <v>18338</v>
      </c>
      <c r="K13" s="25">
        <f t="shared" si="3"/>
        <v>16529</v>
      </c>
      <c r="L13" s="59">
        <f t="shared" si="3"/>
        <v>630</v>
      </c>
    </row>
    <row r="14" spans="1:15" s="26" customFormat="1" ht="23.25" customHeight="1" x14ac:dyDescent="0.3">
      <c r="A14" s="72"/>
      <c r="B14" s="73"/>
      <c r="C14" s="72"/>
      <c r="D14" s="23" t="s">
        <v>181</v>
      </c>
      <c r="E14" s="24">
        <f t="shared" si="4"/>
        <v>1959092</v>
      </c>
      <c r="F14" s="24">
        <f t="shared" si="5"/>
        <v>370857</v>
      </c>
      <c r="G14" s="25">
        <f t="shared" si="3"/>
        <v>8158</v>
      </c>
      <c r="H14" s="25">
        <f t="shared" si="3"/>
        <v>4670</v>
      </c>
      <c r="I14" s="25">
        <f t="shared" si="3"/>
        <v>13844</v>
      </c>
      <c r="J14" s="25">
        <f t="shared" si="3"/>
        <v>689533</v>
      </c>
      <c r="K14" s="25">
        <f t="shared" si="3"/>
        <v>400280</v>
      </c>
      <c r="L14" s="59">
        <f t="shared" si="3"/>
        <v>471750</v>
      </c>
    </row>
    <row r="15" spans="1:15" s="22" customFormat="1" ht="23.25" customHeight="1" x14ac:dyDescent="0.3">
      <c r="A15" s="77"/>
      <c r="B15" s="76" t="s">
        <v>183</v>
      </c>
      <c r="C15" s="70" t="s">
        <v>184</v>
      </c>
      <c r="D15" s="23" t="s">
        <v>172</v>
      </c>
      <c r="E15" s="45">
        <f t="shared" ref="E15:E20" si="6">SUM(F15:L15)</f>
        <v>1597000</v>
      </c>
      <c r="F15" s="45">
        <f>SUM(F16:F19)</f>
        <v>197155</v>
      </c>
      <c r="G15" s="46">
        <f t="shared" ref="G15:L15" si="7">SUM(G16:G19)</f>
        <v>1475</v>
      </c>
      <c r="H15" s="46">
        <f t="shared" si="7"/>
        <v>0</v>
      </c>
      <c r="I15" s="46">
        <f t="shared" si="7"/>
        <v>0</v>
      </c>
      <c r="J15" s="46">
        <f t="shared" si="7"/>
        <v>606620</v>
      </c>
      <c r="K15" s="46">
        <f t="shared" si="7"/>
        <v>320000</v>
      </c>
      <c r="L15" s="46">
        <f t="shared" si="7"/>
        <v>471750</v>
      </c>
    </row>
    <row r="16" spans="1:15" s="22" customFormat="1" ht="23.25" customHeight="1" x14ac:dyDescent="0.3">
      <c r="A16" s="77"/>
      <c r="B16" s="76"/>
      <c r="C16" s="70"/>
      <c r="D16" s="23" t="s">
        <v>151</v>
      </c>
      <c r="E16" s="45">
        <f t="shared" si="6"/>
        <v>19405</v>
      </c>
      <c r="F16" s="47">
        <v>6095</v>
      </c>
      <c r="G16" s="27"/>
      <c r="H16" s="27"/>
      <c r="I16" s="27"/>
      <c r="J16" s="27">
        <v>3310</v>
      </c>
      <c r="K16" s="27">
        <v>10000</v>
      </c>
      <c r="L16" s="43"/>
    </row>
    <row r="17" spans="1:12" s="22" customFormat="1" ht="23.25" customHeight="1" x14ac:dyDescent="0.3">
      <c r="A17" s="77"/>
      <c r="B17" s="76"/>
      <c r="C17" s="70"/>
      <c r="D17" s="23" t="s">
        <v>152</v>
      </c>
      <c r="E17" s="45">
        <f t="shared" si="6"/>
        <v>19405</v>
      </c>
      <c r="F17" s="47">
        <v>4620</v>
      </c>
      <c r="G17" s="27">
        <v>1475</v>
      </c>
      <c r="H17" s="27"/>
      <c r="I17" s="27"/>
      <c r="J17" s="27">
        <v>3310</v>
      </c>
      <c r="K17" s="27">
        <v>10000</v>
      </c>
      <c r="L17" s="43"/>
    </row>
    <row r="18" spans="1:12" s="22" customFormat="1" ht="23.25" customHeight="1" x14ac:dyDescent="0.3">
      <c r="A18" s="77"/>
      <c r="B18" s="76"/>
      <c r="C18" s="70"/>
      <c r="D18" s="23" t="s">
        <v>180</v>
      </c>
      <c r="E18" s="45">
        <f t="shared" si="6"/>
        <v>0</v>
      </c>
      <c r="F18" s="47"/>
      <c r="G18" s="27"/>
      <c r="H18" s="27"/>
      <c r="I18" s="27"/>
      <c r="J18" s="27"/>
      <c r="K18" s="27"/>
      <c r="L18" s="43"/>
    </row>
    <row r="19" spans="1:12" s="22" customFormat="1" ht="23.25" customHeight="1" x14ac:dyDescent="0.3">
      <c r="A19" s="77"/>
      <c r="B19" s="76"/>
      <c r="C19" s="70"/>
      <c r="D19" s="23" t="s">
        <v>181</v>
      </c>
      <c r="E19" s="45">
        <f t="shared" si="6"/>
        <v>1558190</v>
      </c>
      <c r="F19" s="47">
        <v>186440</v>
      </c>
      <c r="G19" s="27"/>
      <c r="H19" s="27"/>
      <c r="I19" s="27"/>
      <c r="J19" s="27">
        <v>600000</v>
      </c>
      <c r="K19" s="27">
        <v>300000</v>
      </c>
      <c r="L19" s="43">
        <v>471750</v>
      </c>
    </row>
    <row r="20" spans="1:12" s="22" customFormat="1" ht="23.25" customHeight="1" x14ac:dyDescent="0.3">
      <c r="A20" s="77"/>
      <c r="B20" s="76" t="s">
        <v>19</v>
      </c>
      <c r="C20" s="70" t="s">
        <v>185</v>
      </c>
      <c r="D20" s="23" t="s">
        <v>172</v>
      </c>
      <c r="E20" s="45">
        <f t="shared" si="6"/>
        <v>233993</v>
      </c>
      <c r="F20" s="45">
        <f>SUM(F21:F24)</f>
        <v>207485</v>
      </c>
      <c r="G20" s="46">
        <f>SUM(G21:G24)</f>
        <v>18186</v>
      </c>
      <c r="H20" s="46">
        <f t="shared" ref="H20:L20" si="8">SUM(H21:H24)</f>
        <v>4672</v>
      </c>
      <c r="I20" s="46">
        <f t="shared" si="8"/>
        <v>3650</v>
      </c>
      <c r="J20" s="46">
        <f t="shared" si="8"/>
        <v>0</v>
      </c>
      <c r="K20" s="46">
        <f t="shared" si="8"/>
        <v>0</v>
      </c>
      <c r="L20" s="46">
        <f t="shared" si="8"/>
        <v>0</v>
      </c>
    </row>
    <row r="21" spans="1:12" s="22" customFormat="1" ht="23.25" customHeight="1" x14ac:dyDescent="0.3">
      <c r="A21" s="77"/>
      <c r="B21" s="76"/>
      <c r="C21" s="70"/>
      <c r="D21" s="23" t="s">
        <v>151</v>
      </c>
      <c r="E21" s="45">
        <f t="shared" ref="E21:E24" si="9">SUM(F21:L21)</f>
        <v>16630</v>
      </c>
      <c r="F21" s="47">
        <v>11534</v>
      </c>
      <c r="G21" s="48">
        <v>5014</v>
      </c>
      <c r="H21" s="48">
        <v>82</v>
      </c>
      <c r="I21" s="48"/>
      <c r="J21" s="48"/>
      <c r="K21" s="48"/>
      <c r="L21" s="43"/>
    </row>
    <row r="22" spans="1:12" s="22" customFormat="1" ht="23.25" customHeight="1" x14ac:dyDescent="0.3">
      <c r="A22" s="77"/>
      <c r="B22" s="76"/>
      <c r="C22" s="70"/>
      <c r="D22" s="23" t="s">
        <v>152</v>
      </c>
      <c r="E22" s="45">
        <f t="shared" si="9"/>
        <v>16630</v>
      </c>
      <c r="F22" s="47">
        <v>11534</v>
      </c>
      <c r="G22" s="48">
        <v>5014</v>
      </c>
      <c r="H22" s="48">
        <v>82</v>
      </c>
      <c r="I22" s="48"/>
      <c r="J22" s="48"/>
      <c r="K22" s="48"/>
      <c r="L22" s="43"/>
    </row>
    <row r="23" spans="1:12" s="22" customFormat="1" ht="23.25" customHeight="1" x14ac:dyDescent="0.3">
      <c r="A23" s="77"/>
      <c r="B23" s="76"/>
      <c r="C23" s="70"/>
      <c r="D23" s="23" t="s">
        <v>180</v>
      </c>
      <c r="E23" s="45">
        <f t="shared" si="9"/>
        <v>0</v>
      </c>
      <c r="F23" s="47"/>
      <c r="G23" s="48"/>
      <c r="H23" s="48"/>
      <c r="I23" s="48"/>
      <c r="J23" s="48"/>
      <c r="K23" s="48"/>
      <c r="L23" s="43"/>
    </row>
    <row r="24" spans="1:12" s="22" customFormat="1" ht="23.25" customHeight="1" x14ac:dyDescent="0.3">
      <c r="A24" s="77"/>
      <c r="B24" s="76"/>
      <c r="C24" s="70"/>
      <c r="D24" s="23" t="s">
        <v>181</v>
      </c>
      <c r="E24" s="45">
        <f t="shared" si="9"/>
        <v>200733</v>
      </c>
      <c r="F24" s="47">
        <v>184417</v>
      </c>
      <c r="G24" s="48">
        <v>8158</v>
      </c>
      <c r="H24" s="48">
        <v>4508</v>
      </c>
      <c r="I24" s="48">
        <v>3650</v>
      </c>
      <c r="J24" s="48"/>
      <c r="K24" s="48"/>
      <c r="L24" s="43"/>
    </row>
    <row r="25" spans="1:12" s="22" customFormat="1" ht="23.25" customHeight="1" x14ac:dyDescent="0.3">
      <c r="A25" s="77"/>
      <c r="B25" s="76" t="s">
        <v>20</v>
      </c>
      <c r="C25" s="70" t="s">
        <v>3</v>
      </c>
      <c r="D25" s="23" t="s">
        <v>172</v>
      </c>
      <c r="E25" s="45">
        <f>SUM(F25:L25)</f>
        <v>229300</v>
      </c>
      <c r="F25" s="45">
        <f>SUM(F26:F29)</f>
        <v>30000</v>
      </c>
      <c r="G25" s="46">
        <f t="shared" ref="G25:L25" si="10">SUM(G26:G29)</f>
        <v>0</v>
      </c>
      <c r="H25" s="46">
        <f t="shared" si="10"/>
        <v>0</v>
      </c>
      <c r="I25" s="46">
        <f t="shared" si="10"/>
        <v>10000</v>
      </c>
      <c r="J25" s="46">
        <f t="shared" si="10"/>
        <v>89300</v>
      </c>
      <c r="K25" s="46">
        <f t="shared" si="10"/>
        <v>100000</v>
      </c>
      <c r="L25" s="46">
        <f t="shared" si="10"/>
        <v>0</v>
      </c>
    </row>
    <row r="26" spans="1:12" s="22" customFormat="1" ht="23.25" customHeight="1" x14ac:dyDescent="0.3">
      <c r="A26" s="77"/>
      <c r="B26" s="76"/>
      <c r="C26" s="70"/>
      <c r="D26" s="23" t="s">
        <v>151</v>
      </c>
      <c r="E26" s="45">
        <f t="shared" ref="E26:E29" si="11">SUM(F26:L26)</f>
        <v>0</v>
      </c>
      <c r="F26" s="47"/>
      <c r="G26" s="48"/>
      <c r="H26" s="48"/>
      <c r="I26" s="48"/>
      <c r="J26" s="48"/>
      <c r="K26" s="48"/>
      <c r="L26" s="43"/>
    </row>
    <row r="27" spans="1:12" s="22" customFormat="1" ht="23.25" customHeight="1" x14ac:dyDescent="0.3">
      <c r="A27" s="77"/>
      <c r="B27" s="76"/>
      <c r="C27" s="70"/>
      <c r="D27" s="23" t="s">
        <v>152</v>
      </c>
      <c r="E27" s="45">
        <f t="shared" si="11"/>
        <v>10000</v>
      </c>
      <c r="F27" s="47">
        <v>10000</v>
      </c>
      <c r="G27" s="48"/>
      <c r="H27" s="48"/>
      <c r="I27" s="48"/>
      <c r="J27" s="48"/>
      <c r="K27" s="48"/>
      <c r="L27" s="43"/>
    </row>
    <row r="28" spans="1:12" s="22" customFormat="1" ht="23.25" customHeight="1" x14ac:dyDescent="0.3">
      <c r="A28" s="77"/>
      <c r="B28" s="76"/>
      <c r="C28" s="70"/>
      <c r="D28" s="23" t="s">
        <v>180</v>
      </c>
      <c r="E28" s="45">
        <f t="shared" si="11"/>
        <v>20000</v>
      </c>
      <c r="F28" s="47">
        <v>20000</v>
      </c>
      <c r="G28" s="48"/>
      <c r="H28" s="48"/>
      <c r="I28" s="48"/>
      <c r="J28" s="48"/>
      <c r="K28" s="48"/>
      <c r="L28" s="43"/>
    </row>
    <row r="29" spans="1:12" s="22" customFormat="1" ht="23.25" customHeight="1" x14ac:dyDescent="0.3">
      <c r="A29" s="77"/>
      <c r="B29" s="76"/>
      <c r="C29" s="70"/>
      <c r="D29" s="23" t="s">
        <v>181</v>
      </c>
      <c r="E29" s="45">
        <f t="shared" si="11"/>
        <v>199300</v>
      </c>
      <c r="F29" s="47"/>
      <c r="G29" s="48"/>
      <c r="H29" s="48"/>
      <c r="I29" s="48">
        <v>10000</v>
      </c>
      <c r="J29" s="48">
        <v>89300</v>
      </c>
      <c r="K29" s="48">
        <v>100000</v>
      </c>
      <c r="L29" s="43"/>
    </row>
    <row r="30" spans="1:12" s="22" customFormat="1" ht="23.25" customHeight="1" x14ac:dyDescent="0.3">
      <c r="A30" s="68"/>
      <c r="B30" s="76" t="s">
        <v>21</v>
      </c>
      <c r="C30" s="71" t="s">
        <v>186</v>
      </c>
      <c r="D30" s="23" t="s">
        <v>172</v>
      </c>
      <c r="E30" s="45">
        <f>SUM(F30:L30)</f>
        <v>3600</v>
      </c>
      <c r="F30" s="45">
        <f>SUM(F31:F34)</f>
        <v>200</v>
      </c>
      <c r="G30" s="45">
        <f t="shared" ref="G30:L30" si="12">SUM(G31:G34)</f>
        <v>1000</v>
      </c>
      <c r="H30" s="45">
        <f t="shared" si="12"/>
        <v>600</v>
      </c>
      <c r="I30" s="45">
        <f t="shared" si="12"/>
        <v>600</v>
      </c>
      <c r="J30" s="45">
        <f t="shared" si="12"/>
        <v>1200</v>
      </c>
      <c r="K30" s="45">
        <f t="shared" si="12"/>
        <v>0</v>
      </c>
      <c r="L30" s="45">
        <f t="shared" si="12"/>
        <v>0</v>
      </c>
    </row>
    <row r="31" spans="1:12" s="22" customFormat="1" ht="23.25" customHeight="1" x14ac:dyDescent="0.3">
      <c r="A31" s="68"/>
      <c r="B31" s="76"/>
      <c r="C31" s="70"/>
      <c r="D31" s="23" t="s">
        <v>151</v>
      </c>
      <c r="E31" s="45">
        <f t="shared" ref="E31:E34" si="13">SUM(F31:L31)</f>
        <v>1800</v>
      </c>
      <c r="F31" s="47">
        <v>100</v>
      </c>
      <c r="G31" s="48">
        <v>500</v>
      </c>
      <c r="H31" s="48">
        <v>300</v>
      </c>
      <c r="I31" s="48">
        <v>300</v>
      </c>
      <c r="J31" s="48">
        <v>600</v>
      </c>
      <c r="K31" s="48"/>
      <c r="L31" s="43"/>
    </row>
    <row r="32" spans="1:12" s="22" customFormat="1" ht="23.25" customHeight="1" x14ac:dyDescent="0.3">
      <c r="A32" s="68"/>
      <c r="B32" s="76"/>
      <c r="C32" s="70"/>
      <c r="D32" s="23" t="s">
        <v>152</v>
      </c>
      <c r="E32" s="45">
        <f t="shared" si="13"/>
        <v>540</v>
      </c>
      <c r="F32" s="47">
        <v>30</v>
      </c>
      <c r="G32" s="48">
        <v>150</v>
      </c>
      <c r="H32" s="48">
        <v>90</v>
      </c>
      <c r="I32" s="48">
        <v>90</v>
      </c>
      <c r="J32" s="48">
        <v>180</v>
      </c>
      <c r="K32" s="48"/>
      <c r="L32" s="43"/>
    </row>
    <row r="33" spans="1:12" s="22" customFormat="1" ht="23.25" customHeight="1" x14ac:dyDescent="0.3">
      <c r="A33" s="68"/>
      <c r="B33" s="76"/>
      <c r="C33" s="70"/>
      <c r="D33" s="23" t="s">
        <v>180</v>
      </c>
      <c r="E33" s="45">
        <f t="shared" si="13"/>
        <v>1260</v>
      </c>
      <c r="F33" s="47">
        <v>70</v>
      </c>
      <c r="G33" s="48">
        <v>350</v>
      </c>
      <c r="H33" s="48">
        <v>210</v>
      </c>
      <c r="I33" s="48">
        <v>210</v>
      </c>
      <c r="J33" s="48">
        <v>420</v>
      </c>
      <c r="K33" s="48"/>
      <c r="L33" s="43"/>
    </row>
    <row r="34" spans="1:12" s="22" customFormat="1" ht="23.25" customHeight="1" x14ac:dyDescent="0.3">
      <c r="A34" s="68"/>
      <c r="B34" s="76"/>
      <c r="C34" s="70"/>
      <c r="D34" s="23" t="s">
        <v>181</v>
      </c>
      <c r="E34" s="45">
        <f t="shared" si="13"/>
        <v>0</v>
      </c>
      <c r="F34" s="47"/>
      <c r="G34" s="48"/>
      <c r="H34" s="48"/>
      <c r="I34" s="48"/>
      <c r="J34" s="48"/>
      <c r="K34" s="48"/>
      <c r="L34" s="43"/>
    </row>
    <row r="35" spans="1:12" s="22" customFormat="1" ht="23.25" customHeight="1" x14ac:dyDescent="0.3">
      <c r="A35" s="68"/>
      <c r="B35" s="76" t="s">
        <v>22</v>
      </c>
      <c r="C35" s="70" t="s">
        <v>187</v>
      </c>
      <c r="D35" s="23" t="s">
        <v>172</v>
      </c>
      <c r="E35" s="45">
        <f>SUM(F35:L35)</f>
        <v>19540</v>
      </c>
      <c r="F35" s="45">
        <f>SUM(F36:F39)</f>
        <v>10681</v>
      </c>
      <c r="G35" s="45">
        <f t="shared" ref="G35:L35" si="14">SUM(G36:G39)</f>
        <v>3448</v>
      </c>
      <c r="H35" s="45">
        <f t="shared" si="14"/>
        <v>1461</v>
      </c>
      <c r="I35" s="45">
        <f t="shared" si="14"/>
        <v>1380</v>
      </c>
      <c r="J35" s="45">
        <f t="shared" si="14"/>
        <v>2570</v>
      </c>
      <c r="K35" s="45">
        <f t="shared" si="14"/>
        <v>0</v>
      </c>
      <c r="L35" s="45">
        <f t="shared" si="14"/>
        <v>0</v>
      </c>
    </row>
    <row r="36" spans="1:12" s="22" customFormat="1" ht="23.25" customHeight="1" x14ac:dyDescent="0.3">
      <c r="A36" s="68"/>
      <c r="B36" s="76"/>
      <c r="C36" s="70"/>
      <c r="D36" s="23" t="s">
        <v>151</v>
      </c>
      <c r="E36" s="45">
        <f t="shared" ref="E36:E39" si="15">SUM(F36:L36)</f>
        <v>9280</v>
      </c>
      <c r="F36" s="47">
        <v>6048</v>
      </c>
      <c r="G36" s="51">
        <v>1532</v>
      </c>
      <c r="H36" s="51">
        <v>750</v>
      </c>
      <c r="I36" s="51">
        <v>380</v>
      </c>
      <c r="J36" s="51">
        <v>570</v>
      </c>
      <c r="K36" s="51"/>
      <c r="L36" s="43"/>
    </row>
    <row r="37" spans="1:12" s="22" customFormat="1" ht="23.25" customHeight="1" x14ac:dyDescent="0.3">
      <c r="A37" s="68"/>
      <c r="B37" s="76"/>
      <c r="C37" s="70"/>
      <c r="D37" s="23" t="s">
        <v>152</v>
      </c>
      <c r="E37" s="45">
        <f t="shared" si="15"/>
        <v>500</v>
      </c>
      <c r="F37" s="47"/>
      <c r="G37" s="51"/>
      <c r="H37" s="51">
        <v>500</v>
      </c>
      <c r="I37" s="51"/>
      <c r="J37" s="51"/>
      <c r="K37" s="51"/>
      <c r="L37" s="43"/>
    </row>
    <row r="38" spans="1:12" s="22" customFormat="1" ht="23.25" customHeight="1" x14ac:dyDescent="0.3">
      <c r="A38" s="68"/>
      <c r="B38" s="76"/>
      <c r="C38" s="70"/>
      <c r="D38" s="23" t="s">
        <v>180</v>
      </c>
      <c r="E38" s="45">
        <f t="shared" si="15"/>
        <v>9760</v>
      </c>
      <c r="F38" s="47">
        <v>4633</v>
      </c>
      <c r="G38" s="51">
        <v>1916</v>
      </c>
      <c r="H38" s="51">
        <v>211</v>
      </c>
      <c r="I38" s="51">
        <v>1000</v>
      </c>
      <c r="J38" s="51">
        <v>2000</v>
      </c>
      <c r="K38" s="51"/>
      <c r="L38" s="43"/>
    </row>
    <row r="39" spans="1:12" s="22" customFormat="1" ht="23.25" customHeight="1" x14ac:dyDescent="0.3">
      <c r="A39" s="68"/>
      <c r="B39" s="76"/>
      <c r="C39" s="70"/>
      <c r="D39" s="23" t="s">
        <v>181</v>
      </c>
      <c r="E39" s="45">
        <f t="shared" si="15"/>
        <v>0</v>
      </c>
      <c r="F39" s="47"/>
      <c r="G39" s="51"/>
      <c r="H39" s="51"/>
      <c r="I39" s="51"/>
      <c r="J39" s="51"/>
      <c r="K39" s="51"/>
      <c r="L39" s="43"/>
    </row>
    <row r="40" spans="1:12" s="22" customFormat="1" ht="23.25" customHeight="1" x14ac:dyDescent="0.3">
      <c r="A40" s="68"/>
      <c r="B40" s="76" t="s">
        <v>23</v>
      </c>
      <c r="C40" s="70" t="s">
        <v>188</v>
      </c>
      <c r="D40" s="23" t="s">
        <v>172</v>
      </c>
      <c r="E40" s="45">
        <f>SUM(F40:L40)</f>
        <v>19000</v>
      </c>
      <c r="F40" s="45">
        <f>SUM(F41:F44)</f>
        <v>0</v>
      </c>
      <c r="G40" s="46">
        <f t="shared" ref="G40:K40" si="16">SUM(G41:G44)</f>
        <v>0</v>
      </c>
      <c r="H40" s="46">
        <f t="shared" si="16"/>
        <v>332</v>
      </c>
      <c r="I40" s="46">
        <f t="shared" si="16"/>
        <v>4145</v>
      </c>
      <c r="J40" s="46">
        <f t="shared" si="16"/>
        <v>5094</v>
      </c>
      <c r="K40" s="46">
        <f t="shared" si="16"/>
        <v>6431</v>
      </c>
      <c r="L40" s="56">
        <f>SUM(L41:L44)</f>
        <v>2998</v>
      </c>
    </row>
    <row r="41" spans="1:12" s="22" customFormat="1" ht="23.25" customHeight="1" x14ac:dyDescent="0.3">
      <c r="A41" s="68"/>
      <c r="B41" s="76"/>
      <c r="C41" s="70"/>
      <c r="D41" s="23" t="s">
        <v>151</v>
      </c>
      <c r="E41" s="45">
        <f t="shared" ref="E41:E44" si="17">SUM(F41:L41)</f>
        <v>13300</v>
      </c>
      <c r="F41" s="47"/>
      <c r="G41" s="48"/>
      <c r="H41" s="48">
        <v>232</v>
      </c>
      <c r="I41" s="48">
        <v>2901</v>
      </c>
      <c r="J41" s="48">
        <v>3567</v>
      </c>
      <c r="K41" s="48">
        <v>4502</v>
      </c>
      <c r="L41" s="57">
        <v>2098</v>
      </c>
    </row>
    <row r="42" spans="1:12" s="22" customFormat="1" ht="23.25" customHeight="1" x14ac:dyDescent="0.3">
      <c r="A42" s="68"/>
      <c r="B42" s="76"/>
      <c r="C42" s="70"/>
      <c r="D42" s="23" t="s">
        <v>152</v>
      </c>
      <c r="E42" s="45">
        <f t="shared" si="17"/>
        <v>1710</v>
      </c>
      <c r="F42" s="47"/>
      <c r="G42" s="48"/>
      <c r="H42" s="48">
        <v>30</v>
      </c>
      <c r="I42" s="48">
        <v>373</v>
      </c>
      <c r="J42" s="48">
        <v>458</v>
      </c>
      <c r="K42" s="48">
        <v>579</v>
      </c>
      <c r="L42" s="57">
        <v>270</v>
      </c>
    </row>
    <row r="43" spans="1:12" s="22" customFormat="1" ht="23.25" customHeight="1" x14ac:dyDescent="0.3">
      <c r="A43" s="68"/>
      <c r="B43" s="76"/>
      <c r="C43" s="70"/>
      <c r="D43" s="23" t="s">
        <v>180</v>
      </c>
      <c r="E43" s="45">
        <f t="shared" si="17"/>
        <v>3990</v>
      </c>
      <c r="F43" s="47"/>
      <c r="G43" s="48"/>
      <c r="H43" s="48">
        <v>70</v>
      </c>
      <c r="I43" s="48">
        <v>871</v>
      </c>
      <c r="J43" s="48">
        <v>1069</v>
      </c>
      <c r="K43" s="48">
        <v>1350</v>
      </c>
      <c r="L43" s="57">
        <v>630</v>
      </c>
    </row>
    <row r="44" spans="1:12" s="22" customFormat="1" ht="23.25" customHeight="1" x14ac:dyDescent="0.3">
      <c r="A44" s="68"/>
      <c r="B44" s="76"/>
      <c r="C44" s="70"/>
      <c r="D44" s="23" t="s">
        <v>181</v>
      </c>
      <c r="E44" s="45">
        <f t="shared" si="17"/>
        <v>0</v>
      </c>
      <c r="F44" s="47"/>
      <c r="G44" s="48"/>
      <c r="H44" s="48"/>
      <c r="I44" s="48"/>
      <c r="J44" s="48"/>
      <c r="K44" s="48"/>
      <c r="L44" s="53"/>
    </row>
    <row r="45" spans="1:12" s="22" customFormat="1" ht="23.25" customHeight="1" x14ac:dyDescent="0.3">
      <c r="A45" s="68"/>
      <c r="B45" s="76" t="s">
        <v>24</v>
      </c>
      <c r="C45" s="70" t="s">
        <v>189</v>
      </c>
      <c r="D45" s="23" t="s">
        <v>172</v>
      </c>
      <c r="E45" s="45">
        <f>SUM(F45:L45)</f>
        <v>5850</v>
      </c>
      <c r="F45" s="46">
        <f t="shared" ref="F45:L45" si="18">SUM(F46:F49)</f>
        <v>0</v>
      </c>
      <c r="G45" s="46">
        <f t="shared" si="18"/>
        <v>850</v>
      </c>
      <c r="H45" s="46">
        <f t="shared" si="18"/>
        <v>3000</v>
      </c>
      <c r="I45" s="46">
        <f t="shared" si="18"/>
        <v>1000</v>
      </c>
      <c r="J45" s="46">
        <f t="shared" si="18"/>
        <v>500</v>
      </c>
      <c r="K45" s="46">
        <f t="shared" si="18"/>
        <v>500</v>
      </c>
      <c r="L45" s="46">
        <f t="shared" si="18"/>
        <v>0</v>
      </c>
    </row>
    <row r="46" spans="1:12" s="22" customFormat="1" ht="23.25" customHeight="1" x14ac:dyDescent="0.3">
      <c r="A46" s="68"/>
      <c r="B46" s="76"/>
      <c r="C46" s="70"/>
      <c r="D46" s="23" t="s">
        <v>151</v>
      </c>
      <c r="E46" s="45">
        <f t="shared" ref="E46:E49" si="19">SUM(F46:L46)</f>
        <v>3410</v>
      </c>
      <c r="F46" s="54"/>
      <c r="G46" s="48">
        <v>510</v>
      </c>
      <c r="H46" s="48">
        <v>1800</v>
      </c>
      <c r="I46" s="48">
        <v>500</v>
      </c>
      <c r="J46" s="48">
        <v>300</v>
      </c>
      <c r="K46" s="48">
        <v>300</v>
      </c>
      <c r="L46" s="53"/>
    </row>
    <row r="47" spans="1:12" s="22" customFormat="1" ht="23.25" customHeight="1" x14ac:dyDescent="0.3">
      <c r="A47" s="68"/>
      <c r="B47" s="76"/>
      <c r="C47" s="70"/>
      <c r="D47" s="23" t="s">
        <v>152</v>
      </c>
      <c r="E47" s="45">
        <f t="shared" si="19"/>
        <v>0</v>
      </c>
      <c r="F47" s="54"/>
      <c r="G47" s="48"/>
      <c r="H47" s="48"/>
      <c r="I47" s="48"/>
      <c r="J47" s="48"/>
      <c r="K47" s="48"/>
      <c r="L47" s="53"/>
    </row>
    <row r="48" spans="1:12" s="22" customFormat="1" ht="23.25" customHeight="1" x14ac:dyDescent="0.3">
      <c r="A48" s="68"/>
      <c r="B48" s="76"/>
      <c r="C48" s="70"/>
      <c r="D48" s="23" t="s">
        <v>180</v>
      </c>
      <c r="E48" s="45">
        <f t="shared" si="19"/>
        <v>2440</v>
      </c>
      <c r="F48" s="54"/>
      <c r="G48" s="48">
        <v>340</v>
      </c>
      <c r="H48" s="48">
        <v>1200</v>
      </c>
      <c r="I48" s="48">
        <v>500</v>
      </c>
      <c r="J48" s="48">
        <v>200</v>
      </c>
      <c r="K48" s="48">
        <v>200</v>
      </c>
      <c r="L48" s="53"/>
    </row>
    <row r="49" spans="1:12" s="22" customFormat="1" ht="23.25" customHeight="1" x14ac:dyDescent="0.3">
      <c r="A49" s="68"/>
      <c r="B49" s="76"/>
      <c r="C49" s="70"/>
      <c r="D49" s="23" t="s">
        <v>181</v>
      </c>
      <c r="E49" s="45">
        <f t="shared" si="19"/>
        <v>0</v>
      </c>
      <c r="F49" s="54"/>
      <c r="G49" s="55"/>
      <c r="H49" s="55"/>
      <c r="I49" s="55"/>
      <c r="J49" s="55"/>
      <c r="K49" s="55"/>
      <c r="L49" s="53"/>
    </row>
    <row r="50" spans="1:12" s="22" customFormat="1" ht="23.25" customHeight="1" x14ac:dyDescent="0.3">
      <c r="A50" s="68"/>
      <c r="B50" s="76" t="s">
        <v>25</v>
      </c>
      <c r="C50" s="70" t="s">
        <v>190</v>
      </c>
      <c r="D50" s="23" t="s">
        <v>172</v>
      </c>
      <c r="E50" s="45">
        <f>SUM(F50:L50)</f>
        <v>87791</v>
      </c>
      <c r="F50" s="46">
        <f t="shared" ref="F50:L50" si="20">SUM(F51:F54)</f>
        <v>0</v>
      </c>
      <c r="G50" s="46">
        <f t="shared" si="20"/>
        <v>0</v>
      </c>
      <c r="H50" s="46">
        <f t="shared" si="20"/>
        <v>21385</v>
      </c>
      <c r="I50" s="46">
        <f t="shared" si="20"/>
        <v>21535</v>
      </c>
      <c r="J50" s="46">
        <f t="shared" si="20"/>
        <v>22173</v>
      </c>
      <c r="K50" s="46">
        <f t="shared" si="20"/>
        <v>22698</v>
      </c>
      <c r="L50" s="46">
        <f t="shared" si="20"/>
        <v>0</v>
      </c>
    </row>
    <row r="51" spans="1:12" s="22" customFormat="1" ht="23.25" customHeight="1" x14ac:dyDescent="0.3">
      <c r="A51" s="68"/>
      <c r="B51" s="76"/>
      <c r="C51" s="70"/>
      <c r="D51" s="23" t="s">
        <v>151</v>
      </c>
      <c r="E51" s="45">
        <f t="shared" ref="E51:E54" si="21">SUM(F51:L51)</f>
        <v>23823</v>
      </c>
      <c r="F51" s="54"/>
      <c r="G51" s="58"/>
      <c r="H51" s="58">
        <v>5826</v>
      </c>
      <c r="I51" s="58">
        <v>5884</v>
      </c>
      <c r="J51" s="58">
        <v>5997</v>
      </c>
      <c r="K51" s="58">
        <v>6116</v>
      </c>
      <c r="L51" s="53"/>
    </row>
    <row r="52" spans="1:12" s="22" customFormat="1" ht="23.25" customHeight="1" x14ac:dyDescent="0.3">
      <c r="A52" s="68"/>
      <c r="B52" s="76"/>
      <c r="C52" s="70"/>
      <c r="D52" s="23" t="s">
        <v>152</v>
      </c>
      <c r="E52" s="45">
        <f t="shared" si="21"/>
        <v>5903</v>
      </c>
      <c r="F52" s="54"/>
      <c r="G52" s="58"/>
      <c r="H52" s="58">
        <v>1441</v>
      </c>
      <c r="I52" s="58">
        <v>1445</v>
      </c>
      <c r="J52" s="58">
        <v>1494</v>
      </c>
      <c r="K52" s="58">
        <v>1523</v>
      </c>
      <c r="L52" s="53"/>
    </row>
    <row r="53" spans="1:12" s="22" customFormat="1" ht="23.25" customHeight="1" x14ac:dyDescent="0.3">
      <c r="A53" s="68"/>
      <c r="B53" s="76"/>
      <c r="C53" s="70"/>
      <c r="D53" s="23" t="s">
        <v>180</v>
      </c>
      <c r="E53" s="45">
        <f t="shared" si="21"/>
        <v>57196</v>
      </c>
      <c r="F53" s="54"/>
      <c r="G53" s="58"/>
      <c r="H53" s="58">
        <v>13956</v>
      </c>
      <c r="I53" s="58">
        <v>14012</v>
      </c>
      <c r="J53" s="58">
        <v>14449</v>
      </c>
      <c r="K53" s="58">
        <v>14779</v>
      </c>
      <c r="L53" s="53"/>
    </row>
    <row r="54" spans="1:12" s="22" customFormat="1" ht="23.25" customHeight="1" x14ac:dyDescent="0.3">
      <c r="A54" s="68"/>
      <c r="B54" s="76"/>
      <c r="C54" s="70"/>
      <c r="D54" s="23" t="s">
        <v>181</v>
      </c>
      <c r="E54" s="45">
        <f t="shared" si="21"/>
        <v>869</v>
      </c>
      <c r="F54" s="54"/>
      <c r="G54" s="58"/>
      <c r="H54" s="58">
        <v>162</v>
      </c>
      <c r="I54" s="58">
        <v>194</v>
      </c>
      <c r="J54" s="58">
        <v>233</v>
      </c>
      <c r="K54" s="58">
        <v>280</v>
      </c>
      <c r="L54" s="53"/>
    </row>
    <row r="55" spans="1:12" s="22" customFormat="1" ht="23.25" customHeight="1" x14ac:dyDescent="0.3">
      <c r="A55" s="68"/>
      <c r="B55" s="76" t="s">
        <v>158</v>
      </c>
      <c r="C55" s="70" t="s">
        <v>191</v>
      </c>
      <c r="D55" s="23" t="s">
        <v>172</v>
      </c>
      <c r="E55" s="45">
        <f>SUM(F55:L55)</f>
        <v>4425</v>
      </c>
      <c r="F55" s="45">
        <f>SUM(F56:F59)</f>
        <v>625</v>
      </c>
      <c r="G55" s="45">
        <f t="shared" ref="G55:L55" si="22">SUM(G56:G59)</f>
        <v>3000</v>
      </c>
      <c r="H55" s="45">
        <f t="shared" si="22"/>
        <v>800</v>
      </c>
      <c r="I55" s="45">
        <f t="shared" si="22"/>
        <v>0</v>
      </c>
      <c r="J55" s="45">
        <f t="shared" si="22"/>
        <v>0</v>
      </c>
      <c r="K55" s="45">
        <f t="shared" si="22"/>
        <v>0</v>
      </c>
      <c r="L55" s="45">
        <f t="shared" si="22"/>
        <v>0</v>
      </c>
    </row>
    <row r="56" spans="1:12" s="22" customFormat="1" ht="23.25" customHeight="1" x14ac:dyDescent="0.3">
      <c r="A56" s="68"/>
      <c r="B56" s="76"/>
      <c r="C56" s="70"/>
      <c r="D56" s="23" t="s">
        <v>151</v>
      </c>
      <c r="E56" s="45">
        <f t="shared" ref="E56:E59" si="23">SUM(F56:L56)</f>
        <v>800</v>
      </c>
      <c r="F56" s="47">
        <v>300</v>
      </c>
      <c r="G56" s="48">
        <v>500</v>
      </c>
      <c r="H56" s="48"/>
      <c r="I56" s="48"/>
      <c r="J56" s="48"/>
      <c r="K56" s="48"/>
      <c r="L56" s="53"/>
    </row>
    <row r="57" spans="1:12" s="22" customFormat="1" ht="23.25" customHeight="1" x14ac:dyDescent="0.3">
      <c r="A57" s="68"/>
      <c r="B57" s="76"/>
      <c r="C57" s="70"/>
      <c r="D57" s="23" t="s">
        <v>152</v>
      </c>
      <c r="E57" s="45">
        <f t="shared" si="23"/>
        <v>1000</v>
      </c>
      <c r="F57" s="47"/>
      <c r="G57" s="48">
        <v>1000</v>
      </c>
      <c r="H57" s="48"/>
      <c r="I57" s="48"/>
      <c r="J57" s="48"/>
      <c r="K57" s="48"/>
      <c r="L57" s="53"/>
    </row>
    <row r="58" spans="1:12" s="22" customFormat="1" ht="23.25" customHeight="1" x14ac:dyDescent="0.3">
      <c r="A58" s="68"/>
      <c r="B58" s="76"/>
      <c r="C58" s="70"/>
      <c r="D58" s="23" t="s">
        <v>180</v>
      </c>
      <c r="E58" s="45">
        <f t="shared" si="23"/>
        <v>2625</v>
      </c>
      <c r="F58" s="47">
        <v>325</v>
      </c>
      <c r="G58" s="48">
        <v>1500</v>
      </c>
      <c r="H58" s="48">
        <v>800</v>
      </c>
      <c r="I58" s="48"/>
      <c r="J58" s="48"/>
      <c r="K58" s="48"/>
      <c r="L58" s="53"/>
    </row>
    <row r="59" spans="1:12" s="22" customFormat="1" ht="23.25" customHeight="1" x14ac:dyDescent="0.3">
      <c r="A59" s="68"/>
      <c r="B59" s="76"/>
      <c r="C59" s="70"/>
      <c r="D59" s="23" t="s">
        <v>181</v>
      </c>
      <c r="E59" s="45">
        <f t="shared" si="23"/>
        <v>0</v>
      </c>
      <c r="F59" s="47"/>
      <c r="G59" s="48"/>
      <c r="H59" s="48"/>
      <c r="I59" s="48"/>
      <c r="J59" s="48"/>
      <c r="K59" s="48"/>
      <c r="L59" s="53"/>
    </row>
    <row r="60" spans="1:12" s="22" customFormat="1" ht="23.25" customHeight="1" x14ac:dyDescent="0.3">
      <c r="A60" s="68"/>
      <c r="B60" s="76" t="s">
        <v>159</v>
      </c>
      <c r="C60" s="70" t="s">
        <v>192</v>
      </c>
      <c r="D60" s="23" t="s">
        <v>172</v>
      </c>
      <c r="E60" s="45">
        <f>SUM(F60:L60)</f>
        <v>800</v>
      </c>
      <c r="F60" s="46">
        <f t="shared" ref="F60:L60" si="24">SUM(F61:F64)</f>
        <v>0</v>
      </c>
      <c r="G60" s="46">
        <f t="shared" si="24"/>
        <v>0</v>
      </c>
      <c r="H60" s="46">
        <f t="shared" si="24"/>
        <v>200</v>
      </c>
      <c r="I60" s="46">
        <f t="shared" si="24"/>
        <v>200</v>
      </c>
      <c r="J60" s="46">
        <f t="shared" si="24"/>
        <v>200</v>
      </c>
      <c r="K60" s="46">
        <f t="shared" si="24"/>
        <v>200</v>
      </c>
      <c r="L60" s="46">
        <f t="shared" si="24"/>
        <v>0</v>
      </c>
    </row>
    <row r="61" spans="1:12" s="22" customFormat="1" ht="23.25" customHeight="1" x14ac:dyDescent="0.3">
      <c r="A61" s="68"/>
      <c r="B61" s="76"/>
      <c r="C61" s="70"/>
      <c r="D61" s="23" t="s">
        <v>151</v>
      </c>
      <c r="E61" s="45">
        <f t="shared" ref="E61:E64" si="25">SUM(F61:L61)</f>
        <v>0</v>
      </c>
      <c r="F61" s="54"/>
      <c r="G61" s="48"/>
      <c r="H61" s="48"/>
      <c r="I61" s="48"/>
      <c r="J61" s="48"/>
      <c r="K61" s="48"/>
      <c r="L61" s="53"/>
    </row>
    <row r="62" spans="1:12" s="22" customFormat="1" ht="23.25" customHeight="1" x14ac:dyDescent="0.3">
      <c r="A62" s="68"/>
      <c r="B62" s="76"/>
      <c r="C62" s="70"/>
      <c r="D62" s="23" t="s">
        <v>152</v>
      </c>
      <c r="E62" s="45">
        <f t="shared" si="25"/>
        <v>0</v>
      </c>
      <c r="F62" s="54"/>
      <c r="G62" s="48"/>
      <c r="H62" s="48"/>
      <c r="I62" s="48"/>
      <c r="J62" s="48"/>
      <c r="K62" s="48"/>
      <c r="L62" s="53"/>
    </row>
    <row r="63" spans="1:12" s="22" customFormat="1" ht="23.25" customHeight="1" x14ac:dyDescent="0.3">
      <c r="A63" s="68"/>
      <c r="B63" s="76"/>
      <c r="C63" s="70"/>
      <c r="D63" s="23" t="s">
        <v>180</v>
      </c>
      <c r="E63" s="45">
        <f t="shared" si="25"/>
        <v>800</v>
      </c>
      <c r="F63" s="54"/>
      <c r="G63" s="48"/>
      <c r="H63" s="48">
        <v>200</v>
      </c>
      <c r="I63" s="48">
        <v>200</v>
      </c>
      <c r="J63" s="48">
        <v>200</v>
      </c>
      <c r="K63" s="48">
        <v>200</v>
      </c>
      <c r="L63" s="53"/>
    </row>
    <row r="64" spans="1:12" s="22" customFormat="1" ht="23.25" customHeight="1" x14ac:dyDescent="0.3">
      <c r="A64" s="68"/>
      <c r="B64" s="76"/>
      <c r="C64" s="70"/>
      <c r="D64" s="23" t="s">
        <v>181</v>
      </c>
      <c r="E64" s="45">
        <f t="shared" si="25"/>
        <v>0</v>
      </c>
      <c r="F64" s="54"/>
      <c r="G64" s="48"/>
      <c r="H64" s="48"/>
      <c r="I64" s="48"/>
      <c r="J64" s="48"/>
      <c r="K64" s="48"/>
      <c r="L64" s="53"/>
    </row>
    <row r="65" spans="1:12" s="22" customFormat="1" ht="23.25" customHeight="1" x14ac:dyDescent="0.3">
      <c r="A65" s="68"/>
      <c r="B65" s="76" t="s">
        <v>160</v>
      </c>
      <c r="C65" s="70" t="s">
        <v>193</v>
      </c>
      <c r="D65" s="23" t="s">
        <v>172</v>
      </c>
      <c r="E65" s="45">
        <f>SUM(F65:L65)</f>
        <v>2600</v>
      </c>
      <c r="F65" s="46">
        <f t="shared" ref="F65:L65" si="26">SUM(F66:F69)</f>
        <v>0</v>
      </c>
      <c r="G65" s="46">
        <f t="shared" si="26"/>
        <v>0</v>
      </c>
      <c r="H65" s="46">
        <f t="shared" si="26"/>
        <v>2600</v>
      </c>
      <c r="I65" s="46">
        <f t="shared" si="26"/>
        <v>0</v>
      </c>
      <c r="J65" s="46">
        <f t="shared" si="26"/>
        <v>0</v>
      </c>
      <c r="K65" s="46">
        <f t="shared" si="26"/>
        <v>0</v>
      </c>
      <c r="L65" s="46">
        <f t="shared" si="26"/>
        <v>0</v>
      </c>
    </row>
    <row r="66" spans="1:12" s="22" customFormat="1" ht="23.25" customHeight="1" x14ac:dyDescent="0.3">
      <c r="A66" s="68"/>
      <c r="B66" s="76"/>
      <c r="C66" s="70"/>
      <c r="D66" s="23" t="s">
        <v>151</v>
      </c>
      <c r="E66" s="45">
        <f t="shared" ref="E66:E69" si="27">SUM(F66:L66)</f>
        <v>1000</v>
      </c>
      <c r="F66" s="54"/>
      <c r="G66" s="27"/>
      <c r="H66" s="27">
        <v>1000</v>
      </c>
      <c r="I66" s="27"/>
      <c r="J66" s="27"/>
      <c r="K66" s="27"/>
      <c r="L66" s="43"/>
    </row>
    <row r="67" spans="1:12" s="22" customFormat="1" ht="23.25" customHeight="1" x14ac:dyDescent="0.3">
      <c r="A67" s="68"/>
      <c r="B67" s="76"/>
      <c r="C67" s="70"/>
      <c r="D67" s="23" t="s">
        <v>152</v>
      </c>
      <c r="E67" s="45">
        <f t="shared" si="27"/>
        <v>200</v>
      </c>
      <c r="F67" s="54"/>
      <c r="G67" s="27"/>
      <c r="H67" s="27">
        <v>200</v>
      </c>
      <c r="I67" s="27"/>
      <c r="J67" s="27"/>
      <c r="K67" s="27"/>
      <c r="L67" s="43"/>
    </row>
    <row r="68" spans="1:12" s="22" customFormat="1" ht="23.25" customHeight="1" x14ac:dyDescent="0.3">
      <c r="A68" s="68"/>
      <c r="B68" s="76"/>
      <c r="C68" s="70"/>
      <c r="D68" s="23" t="s">
        <v>180</v>
      </c>
      <c r="E68" s="45">
        <f t="shared" si="27"/>
        <v>1400</v>
      </c>
      <c r="F68" s="54"/>
      <c r="G68" s="27"/>
      <c r="H68" s="27">
        <v>1400</v>
      </c>
      <c r="I68" s="27"/>
      <c r="J68" s="27"/>
      <c r="K68" s="27"/>
      <c r="L68" s="43"/>
    </row>
    <row r="69" spans="1:12" s="22" customFormat="1" ht="23.25" customHeight="1" x14ac:dyDescent="0.3">
      <c r="A69" s="68"/>
      <c r="B69" s="76"/>
      <c r="C69" s="70"/>
      <c r="D69" s="23" t="s">
        <v>181</v>
      </c>
      <c r="E69" s="45">
        <f t="shared" si="27"/>
        <v>0</v>
      </c>
      <c r="F69" s="54"/>
      <c r="G69" s="27"/>
      <c r="H69" s="27"/>
      <c r="I69" s="27"/>
      <c r="J69" s="27"/>
      <c r="K69" s="27"/>
      <c r="L69" s="43"/>
    </row>
    <row r="70" spans="1:12" s="22" customFormat="1" ht="23.25" customHeight="1" x14ac:dyDescent="0.3">
      <c r="A70" s="72" t="s">
        <v>59</v>
      </c>
      <c r="B70" s="73"/>
      <c r="C70" s="72" t="s">
        <v>194</v>
      </c>
      <c r="D70" s="23" t="s">
        <v>172</v>
      </c>
      <c r="E70" s="24">
        <f>SUM(F70:L70)</f>
        <v>110472</v>
      </c>
      <c r="F70" s="24">
        <f>SUM(F75,F80,F85,F90,F95,F100,F105,F110,F115,F120,F125,F130,F135,F140,F145,F150,F155)</f>
        <v>7008</v>
      </c>
      <c r="G70" s="25">
        <f t="shared" ref="G70:K74" si="28">SUM(G75,G80,G85,G90,G95,G100,G105,G110,G115,G120,G125,G130,G135,G140,G145,G150,G155)</f>
        <v>14119</v>
      </c>
      <c r="H70" s="25">
        <f t="shared" si="28"/>
        <v>19495</v>
      </c>
      <c r="I70" s="25">
        <f t="shared" si="28"/>
        <v>45847</v>
      </c>
      <c r="J70" s="25">
        <f t="shared" si="28"/>
        <v>15673</v>
      </c>
      <c r="K70" s="25">
        <f t="shared" si="28"/>
        <v>8330</v>
      </c>
      <c r="L70" s="60"/>
    </row>
    <row r="71" spans="1:12" s="22" customFormat="1" ht="23.25" customHeight="1" x14ac:dyDescent="0.3">
      <c r="A71" s="72"/>
      <c r="B71" s="73"/>
      <c r="C71" s="72"/>
      <c r="D71" s="23" t="s">
        <v>151</v>
      </c>
      <c r="E71" s="24">
        <f t="shared" ref="E71:E74" si="29">SUM(F71:L71)</f>
        <v>25561</v>
      </c>
      <c r="F71" s="24">
        <f t="shared" ref="F71:F74" si="30">SUM(F76,F81,F86,F91,F96,F101,F106,F111,F116,F121,F126,F131,F136,F141,F146,F151,F156)</f>
        <v>762</v>
      </c>
      <c r="G71" s="25">
        <f t="shared" si="28"/>
        <v>1692</v>
      </c>
      <c r="H71" s="25">
        <f t="shared" si="28"/>
        <v>4262</v>
      </c>
      <c r="I71" s="25">
        <f t="shared" si="28"/>
        <v>9473</v>
      </c>
      <c r="J71" s="25">
        <f t="shared" si="28"/>
        <v>7987</v>
      </c>
      <c r="K71" s="25">
        <f t="shared" si="28"/>
        <v>1385</v>
      </c>
      <c r="L71" s="60"/>
    </row>
    <row r="72" spans="1:12" s="22" customFormat="1" ht="23.25" customHeight="1" x14ac:dyDescent="0.3">
      <c r="A72" s="72"/>
      <c r="B72" s="73"/>
      <c r="C72" s="72"/>
      <c r="D72" s="23" t="s">
        <v>152</v>
      </c>
      <c r="E72" s="24">
        <f t="shared" si="29"/>
        <v>7165</v>
      </c>
      <c r="F72" s="24">
        <f t="shared" si="30"/>
        <v>997</v>
      </c>
      <c r="G72" s="25">
        <f t="shared" si="28"/>
        <v>408</v>
      </c>
      <c r="H72" s="25">
        <f t="shared" si="28"/>
        <v>1325</v>
      </c>
      <c r="I72" s="25">
        <f t="shared" si="28"/>
        <v>2336</v>
      </c>
      <c r="J72" s="25">
        <f t="shared" si="28"/>
        <v>1661</v>
      </c>
      <c r="K72" s="25">
        <f t="shared" si="28"/>
        <v>438</v>
      </c>
      <c r="L72" s="60"/>
    </row>
    <row r="73" spans="1:12" s="22" customFormat="1" ht="23.25" customHeight="1" x14ac:dyDescent="0.3">
      <c r="A73" s="72"/>
      <c r="B73" s="73"/>
      <c r="C73" s="72"/>
      <c r="D73" s="23" t="s">
        <v>180</v>
      </c>
      <c r="E73" s="24">
        <f t="shared" si="29"/>
        <v>22646</v>
      </c>
      <c r="F73" s="24">
        <f t="shared" si="30"/>
        <v>1149</v>
      </c>
      <c r="G73" s="25">
        <f t="shared" si="28"/>
        <v>2019</v>
      </c>
      <c r="H73" s="25">
        <f t="shared" si="28"/>
        <v>3908</v>
      </c>
      <c r="I73" s="25">
        <f t="shared" si="28"/>
        <v>7038</v>
      </c>
      <c r="J73" s="25">
        <f t="shared" si="28"/>
        <v>6025</v>
      </c>
      <c r="K73" s="25">
        <f t="shared" si="28"/>
        <v>2507</v>
      </c>
      <c r="L73" s="60"/>
    </row>
    <row r="74" spans="1:12" s="22" customFormat="1" ht="23.25" customHeight="1" x14ac:dyDescent="0.3">
      <c r="A74" s="72"/>
      <c r="B74" s="73"/>
      <c r="C74" s="72"/>
      <c r="D74" s="23" t="s">
        <v>181</v>
      </c>
      <c r="E74" s="24">
        <f t="shared" si="29"/>
        <v>55100</v>
      </c>
      <c r="F74" s="24">
        <f t="shared" si="30"/>
        <v>4100</v>
      </c>
      <c r="G74" s="25">
        <f t="shared" si="28"/>
        <v>10000</v>
      </c>
      <c r="H74" s="25">
        <f t="shared" si="28"/>
        <v>10000</v>
      </c>
      <c r="I74" s="25">
        <f t="shared" si="28"/>
        <v>27000</v>
      </c>
      <c r="J74" s="25">
        <f t="shared" si="28"/>
        <v>0</v>
      </c>
      <c r="K74" s="25">
        <f t="shared" si="28"/>
        <v>4000</v>
      </c>
      <c r="L74" s="60"/>
    </row>
    <row r="75" spans="1:12" s="22" customFormat="1" ht="23.25" customHeight="1" x14ac:dyDescent="0.3">
      <c r="A75" s="68"/>
      <c r="B75" s="69" t="s">
        <v>40</v>
      </c>
      <c r="C75" s="71" t="s">
        <v>195</v>
      </c>
      <c r="D75" s="23" t="s">
        <v>172</v>
      </c>
      <c r="E75" s="45">
        <f>SUM(F75:L75)</f>
        <v>57800</v>
      </c>
      <c r="F75" s="45">
        <f>SUM(F76:F79)</f>
        <v>4000</v>
      </c>
      <c r="G75" s="61">
        <f t="shared" ref="G75:L75" si="31">SUM(G76:G79)</f>
        <v>10000</v>
      </c>
      <c r="H75" s="61">
        <f t="shared" si="31"/>
        <v>11000</v>
      </c>
      <c r="I75" s="61">
        <f t="shared" si="31"/>
        <v>30000</v>
      </c>
      <c r="J75" s="61">
        <f t="shared" si="31"/>
        <v>2000</v>
      </c>
      <c r="K75" s="61">
        <f t="shared" si="31"/>
        <v>800</v>
      </c>
      <c r="L75" s="61">
        <f t="shared" si="31"/>
        <v>0</v>
      </c>
    </row>
    <row r="76" spans="1:12" s="22" customFormat="1" ht="23.25" customHeight="1" x14ac:dyDescent="0.3">
      <c r="A76" s="68"/>
      <c r="B76" s="69"/>
      <c r="C76" s="70"/>
      <c r="D76" s="23" t="s">
        <v>151</v>
      </c>
      <c r="E76" s="45">
        <f t="shared" ref="E76:E79" si="32">SUM(F76:L76)</f>
        <v>3900</v>
      </c>
      <c r="F76" s="47"/>
      <c r="G76" s="28"/>
      <c r="H76" s="28">
        <v>500</v>
      </c>
      <c r="I76" s="28">
        <v>2000</v>
      </c>
      <c r="J76" s="28">
        <v>1000</v>
      </c>
      <c r="K76" s="28">
        <v>400</v>
      </c>
      <c r="L76" s="43"/>
    </row>
    <row r="77" spans="1:12" s="22" customFormat="1" ht="23.25" customHeight="1" x14ac:dyDescent="0.3">
      <c r="A77" s="68"/>
      <c r="B77" s="69"/>
      <c r="C77" s="70"/>
      <c r="D77" s="23" t="s">
        <v>152</v>
      </c>
      <c r="E77" s="45">
        <f t="shared" si="32"/>
        <v>1170</v>
      </c>
      <c r="F77" s="47"/>
      <c r="G77" s="28"/>
      <c r="H77" s="28">
        <v>150</v>
      </c>
      <c r="I77" s="28">
        <v>600</v>
      </c>
      <c r="J77" s="28">
        <v>300</v>
      </c>
      <c r="K77" s="28">
        <v>120</v>
      </c>
      <c r="L77" s="43"/>
    </row>
    <row r="78" spans="1:12" s="22" customFormat="1" ht="23.25" customHeight="1" x14ac:dyDescent="0.3">
      <c r="A78" s="68"/>
      <c r="B78" s="69"/>
      <c r="C78" s="70"/>
      <c r="D78" s="23" t="s">
        <v>180</v>
      </c>
      <c r="E78" s="45">
        <f t="shared" si="32"/>
        <v>2730</v>
      </c>
      <c r="F78" s="47"/>
      <c r="G78" s="28"/>
      <c r="H78" s="28">
        <v>350</v>
      </c>
      <c r="I78" s="28">
        <v>1400</v>
      </c>
      <c r="J78" s="28">
        <v>700</v>
      </c>
      <c r="K78" s="28">
        <v>280</v>
      </c>
      <c r="L78" s="43"/>
    </row>
    <row r="79" spans="1:12" s="22" customFormat="1" ht="23.25" customHeight="1" x14ac:dyDescent="0.3">
      <c r="A79" s="68"/>
      <c r="B79" s="69"/>
      <c r="C79" s="70"/>
      <c r="D79" s="23" t="s">
        <v>181</v>
      </c>
      <c r="E79" s="45">
        <f t="shared" si="32"/>
        <v>50000</v>
      </c>
      <c r="F79" s="47">
        <v>4000</v>
      </c>
      <c r="G79" s="28">
        <v>10000</v>
      </c>
      <c r="H79" s="28">
        <v>10000</v>
      </c>
      <c r="I79" s="28">
        <v>26000</v>
      </c>
      <c r="J79" s="28"/>
      <c r="K79" s="28"/>
      <c r="L79" s="43"/>
    </row>
    <row r="80" spans="1:12" s="22" customFormat="1" ht="23.25" customHeight="1" x14ac:dyDescent="0.3">
      <c r="A80" s="68"/>
      <c r="B80" s="69" t="s">
        <v>196</v>
      </c>
      <c r="C80" s="71" t="s">
        <v>57</v>
      </c>
      <c r="D80" s="23" t="s">
        <v>172</v>
      </c>
      <c r="E80" s="45">
        <f>SUM(F80:L80)</f>
        <v>2158</v>
      </c>
      <c r="F80" s="45">
        <f>SUM(F81:F84)</f>
        <v>84</v>
      </c>
      <c r="G80" s="46">
        <f t="shared" ref="G80:L80" si="33">SUM(G81:G84)</f>
        <v>604</v>
      </c>
      <c r="H80" s="46">
        <f t="shared" si="33"/>
        <v>410</v>
      </c>
      <c r="I80" s="46">
        <f t="shared" si="33"/>
        <v>527</v>
      </c>
      <c r="J80" s="46">
        <f t="shared" si="33"/>
        <v>533</v>
      </c>
      <c r="K80" s="46">
        <f t="shared" si="33"/>
        <v>0</v>
      </c>
      <c r="L80" s="46">
        <f t="shared" si="33"/>
        <v>0</v>
      </c>
    </row>
    <row r="81" spans="1:12" s="22" customFormat="1" ht="23.25" customHeight="1" x14ac:dyDescent="0.3">
      <c r="A81" s="68"/>
      <c r="B81" s="69"/>
      <c r="C81" s="70"/>
      <c r="D81" s="23" t="s">
        <v>151</v>
      </c>
      <c r="E81" s="45">
        <f t="shared" ref="E81:E84" si="34">SUM(F81:L81)</f>
        <v>1079</v>
      </c>
      <c r="F81" s="47">
        <v>42</v>
      </c>
      <c r="G81" s="27">
        <v>302</v>
      </c>
      <c r="H81" s="27">
        <v>205</v>
      </c>
      <c r="I81" s="27">
        <v>263</v>
      </c>
      <c r="J81" s="27">
        <v>267</v>
      </c>
      <c r="K81" s="27"/>
      <c r="L81" s="43"/>
    </row>
    <row r="82" spans="1:12" s="22" customFormat="1" ht="23.25" customHeight="1" x14ac:dyDescent="0.3">
      <c r="A82" s="68"/>
      <c r="B82" s="69"/>
      <c r="C82" s="70"/>
      <c r="D82" s="23" t="s">
        <v>152</v>
      </c>
      <c r="E82" s="45">
        <f t="shared" si="34"/>
        <v>322</v>
      </c>
      <c r="F82" s="47">
        <v>12</v>
      </c>
      <c r="G82" s="27">
        <v>90</v>
      </c>
      <c r="H82" s="27">
        <v>62</v>
      </c>
      <c r="I82" s="27">
        <v>78</v>
      </c>
      <c r="J82" s="27">
        <v>80</v>
      </c>
      <c r="K82" s="27"/>
      <c r="L82" s="43"/>
    </row>
    <row r="83" spans="1:12" s="22" customFormat="1" ht="23.25" customHeight="1" x14ac:dyDescent="0.3">
      <c r="A83" s="68"/>
      <c r="B83" s="69"/>
      <c r="C83" s="70"/>
      <c r="D83" s="23" t="s">
        <v>180</v>
      </c>
      <c r="E83" s="45">
        <f t="shared" si="34"/>
        <v>757</v>
      </c>
      <c r="F83" s="47">
        <v>30</v>
      </c>
      <c r="G83" s="27">
        <v>212</v>
      </c>
      <c r="H83" s="27">
        <v>143</v>
      </c>
      <c r="I83" s="27">
        <v>186</v>
      </c>
      <c r="J83" s="27">
        <v>186</v>
      </c>
      <c r="K83" s="27"/>
      <c r="L83" s="43"/>
    </row>
    <row r="84" spans="1:12" s="22" customFormat="1" ht="23.25" customHeight="1" x14ac:dyDescent="0.3">
      <c r="A84" s="68"/>
      <c r="B84" s="69"/>
      <c r="C84" s="70"/>
      <c r="D84" s="23" t="s">
        <v>181</v>
      </c>
      <c r="E84" s="45">
        <f t="shared" si="34"/>
        <v>0</v>
      </c>
      <c r="F84" s="47"/>
      <c r="G84" s="27"/>
      <c r="H84" s="27"/>
      <c r="I84" s="27"/>
      <c r="J84" s="27"/>
      <c r="K84" s="27"/>
      <c r="L84" s="43"/>
    </row>
    <row r="85" spans="1:12" s="22" customFormat="1" ht="23.25" customHeight="1" x14ac:dyDescent="0.3">
      <c r="A85" s="68"/>
      <c r="B85" s="69" t="s">
        <v>42</v>
      </c>
      <c r="C85" s="70" t="s">
        <v>197</v>
      </c>
      <c r="D85" s="23" t="s">
        <v>172</v>
      </c>
      <c r="E85" s="45">
        <f>SUM(F85:L85)</f>
        <v>1020</v>
      </c>
      <c r="F85" s="45">
        <f>SUM(F86:F89)</f>
        <v>300</v>
      </c>
      <c r="G85" s="46">
        <f t="shared" ref="G85:L85" si="35">SUM(G86:G89)</f>
        <v>700</v>
      </c>
      <c r="H85" s="46">
        <f t="shared" si="35"/>
        <v>20</v>
      </c>
      <c r="I85" s="46">
        <f t="shared" si="35"/>
        <v>0</v>
      </c>
      <c r="J85" s="46">
        <f t="shared" si="35"/>
        <v>0</v>
      </c>
      <c r="K85" s="46">
        <f t="shared" si="35"/>
        <v>0</v>
      </c>
      <c r="L85" s="46">
        <f t="shared" si="35"/>
        <v>0</v>
      </c>
    </row>
    <row r="86" spans="1:12" s="22" customFormat="1" ht="23.25" customHeight="1" x14ac:dyDescent="0.3">
      <c r="A86" s="68"/>
      <c r="B86" s="69"/>
      <c r="C86" s="70"/>
      <c r="D86" s="23" t="s">
        <v>151</v>
      </c>
      <c r="E86" s="45">
        <f t="shared" ref="E86:E89" si="36">SUM(F86:L86)</f>
        <v>500</v>
      </c>
      <c r="F86" s="47">
        <v>150</v>
      </c>
      <c r="G86" s="27">
        <v>350</v>
      </c>
      <c r="H86" s="27"/>
      <c r="I86" s="27"/>
      <c r="J86" s="27"/>
      <c r="K86" s="27"/>
      <c r="L86" s="43"/>
    </row>
    <row r="87" spans="1:12" s="22" customFormat="1" ht="23.25" customHeight="1" x14ac:dyDescent="0.3">
      <c r="A87" s="68"/>
      <c r="B87" s="69"/>
      <c r="C87" s="70"/>
      <c r="D87" s="23" t="s">
        <v>152</v>
      </c>
      <c r="E87" s="45">
        <f t="shared" si="36"/>
        <v>150</v>
      </c>
      <c r="F87" s="47">
        <v>45</v>
      </c>
      <c r="G87" s="27">
        <v>105</v>
      </c>
      <c r="H87" s="27"/>
      <c r="I87" s="27"/>
      <c r="J87" s="27"/>
      <c r="K87" s="27"/>
      <c r="L87" s="43"/>
    </row>
    <row r="88" spans="1:12" s="22" customFormat="1" ht="23.25" customHeight="1" x14ac:dyDescent="0.3">
      <c r="A88" s="68"/>
      <c r="B88" s="69"/>
      <c r="C88" s="70"/>
      <c r="D88" s="23" t="s">
        <v>180</v>
      </c>
      <c r="E88" s="45">
        <f t="shared" si="36"/>
        <v>370</v>
      </c>
      <c r="F88" s="47">
        <v>105</v>
      </c>
      <c r="G88" s="27">
        <v>245</v>
      </c>
      <c r="H88" s="27">
        <v>20</v>
      </c>
      <c r="I88" s="27"/>
      <c r="J88" s="27"/>
      <c r="K88" s="27"/>
      <c r="L88" s="43"/>
    </row>
    <row r="89" spans="1:12" s="22" customFormat="1" ht="23.25" customHeight="1" x14ac:dyDescent="0.3">
      <c r="A89" s="68"/>
      <c r="B89" s="69"/>
      <c r="C89" s="70"/>
      <c r="D89" s="23" t="s">
        <v>181</v>
      </c>
      <c r="E89" s="45">
        <f t="shared" si="36"/>
        <v>0</v>
      </c>
      <c r="F89" s="47"/>
      <c r="G89" s="27"/>
      <c r="H89" s="27"/>
      <c r="I89" s="27"/>
      <c r="J89" s="27"/>
      <c r="K89" s="27"/>
      <c r="L89" s="43"/>
    </row>
    <row r="90" spans="1:12" s="22" customFormat="1" ht="23.25" customHeight="1" x14ac:dyDescent="0.3">
      <c r="A90" s="68"/>
      <c r="B90" s="69" t="s">
        <v>43</v>
      </c>
      <c r="C90" s="71" t="s">
        <v>198</v>
      </c>
      <c r="D90" s="23" t="s">
        <v>172</v>
      </c>
      <c r="E90" s="45">
        <f>SUM(F90:L90)</f>
        <v>3900</v>
      </c>
      <c r="F90" s="45">
        <f>SUM(F91:F94)</f>
        <v>60</v>
      </c>
      <c r="G90" s="61">
        <f t="shared" ref="G90:L90" si="37">SUM(G91:G94)</f>
        <v>0</v>
      </c>
      <c r="H90" s="61">
        <f t="shared" si="37"/>
        <v>0</v>
      </c>
      <c r="I90" s="61">
        <f t="shared" si="37"/>
        <v>2000</v>
      </c>
      <c r="J90" s="61">
        <f t="shared" si="37"/>
        <v>1840</v>
      </c>
      <c r="K90" s="61">
        <f t="shared" si="37"/>
        <v>0</v>
      </c>
      <c r="L90" s="61">
        <f t="shared" si="37"/>
        <v>0</v>
      </c>
    </row>
    <row r="91" spans="1:12" s="22" customFormat="1" ht="23.25" customHeight="1" x14ac:dyDescent="0.3">
      <c r="A91" s="68"/>
      <c r="B91" s="69"/>
      <c r="C91" s="70"/>
      <c r="D91" s="23" t="s">
        <v>151</v>
      </c>
      <c r="E91" s="45">
        <f t="shared" ref="E91:E94" si="38">SUM(F91:L91)</f>
        <v>1950</v>
      </c>
      <c r="F91" s="47"/>
      <c r="G91" s="28"/>
      <c r="H91" s="28"/>
      <c r="I91" s="28">
        <v>1000</v>
      </c>
      <c r="J91" s="28">
        <v>950</v>
      </c>
      <c r="K91" s="28"/>
      <c r="L91" s="43"/>
    </row>
    <row r="92" spans="1:12" s="22" customFormat="1" ht="23.25" customHeight="1" x14ac:dyDescent="0.3">
      <c r="A92" s="68"/>
      <c r="B92" s="69"/>
      <c r="C92" s="70"/>
      <c r="D92" s="23" t="s">
        <v>152</v>
      </c>
      <c r="E92" s="45">
        <f t="shared" si="38"/>
        <v>585</v>
      </c>
      <c r="F92" s="47"/>
      <c r="G92" s="28"/>
      <c r="H92" s="28"/>
      <c r="I92" s="28">
        <v>300</v>
      </c>
      <c r="J92" s="28">
        <v>285</v>
      </c>
      <c r="K92" s="28"/>
      <c r="L92" s="43"/>
    </row>
    <row r="93" spans="1:12" s="22" customFormat="1" ht="23.25" customHeight="1" x14ac:dyDescent="0.3">
      <c r="A93" s="68"/>
      <c r="B93" s="69"/>
      <c r="C93" s="70"/>
      <c r="D93" s="23" t="s">
        <v>180</v>
      </c>
      <c r="E93" s="45">
        <f t="shared" si="38"/>
        <v>1365</v>
      </c>
      <c r="F93" s="47">
        <v>60</v>
      </c>
      <c r="G93" s="28"/>
      <c r="H93" s="28"/>
      <c r="I93" s="28">
        <v>700</v>
      </c>
      <c r="J93" s="28">
        <v>605</v>
      </c>
      <c r="K93" s="28"/>
      <c r="L93" s="43"/>
    </row>
    <row r="94" spans="1:12" s="22" customFormat="1" ht="23.25" customHeight="1" x14ac:dyDescent="0.3">
      <c r="A94" s="68"/>
      <c r="B94" s="69"/>
      <c r="C94" s="70"/>
      <c r="D94" s="23" t="s">
        <v>181</v>
      </c>
      <c r="E94" s="45">
        <f t="shared" si="38"/>
        <v>0</v>
      </c>
      <c r="F94" s="47"/>
      <c r="G94" s="28"/>
      <c r="H94" s="28"/>
      <c r="I94" s="28"/>
      <c r="J94" s="28"/>
      <c r="K94" s="28"/>
      <c r="L94" s="43"/>
    </row>
    <row r="95" spans="1:12" s="22" customFormat="1" ht="23.25" customHeight="1" x14ac:dyDescent="0.3">
      <c r="A95" s="68"/>
      <c r="B95" s="69" t="s">
        <v>45</v>
      </c>
      <c r="C95" s="71" t="s">
        <v>199</v>
      </c>
      <c r="D95" s="23" t="s">
        <v>172</v>
      </c>
      <c r="E95" s="45">
        <f>SUM(F95:L95)</f>
        <v>1500</v>
      </c>
      <c r="F95" s="45">
        <f>SUM(F96:F99)</f>
        <v>500</v>
      </c>
      <c r="G95" s="46">
        <f>SUM(G96:G99)</f>
        <v>0</v>
      </c>
      <c r="H95" s="46">
        <f t="shared" ref="H95:L95" si="39">SUM(H96:H99)</f>
        <v>500</v>
      </c>
      <c r="I95" s="46">
        <f t="shared" si="39"/>
        <v>500</v>
      </c>
      <c r="J95" s="46">
        <f t="shared" si="39"/>
        <v>0</v>
      </c>
      <c r="K95" s="46">
        <f t="shared" si="39"/>
        <v>0</v>
      </c>
      <c r="L95" s="46">
        <f t="shared" si="39"/>
        <v>0</v>
      </c>
    </row>
    <row r="96" spans="1:12" s="22" customFormat="1" ht="23.25" customHeight="1" x14ac:dyDescent="0.3">
      <c r="A96" s="68"/>
      <c r="B96" s="69"/>
      <c r="C96" s="70"/>
      <c r="D96" s="23" t="s">
        <v>151</v>
      </c>
      <c r="E96" s="45">
        <f t="shared" ref="E96:E99" si="40">SUM(F96:L96)</f>
        <v>0</v>
      </c>
      <c r="F96" s="47"/>
      <c r="G96" s="27"/>
      <c r="H96" s="27"/>
      <c r="I96" s="27"/>
      <c r="J96" s="27"/>
      <c r="K96" s="27"/>
      <c r="L96" s="43"/>
    </row>
    <row r="97" spans="1:12" s="22" customFormat="1" ht="23.25" customHeight="1" x14ac:dyDescent="0.3">
      <c r="A97" s="68"/>
      <c r="B97" s="69"/>
      <c r="C97" s="70"/>
      <c r="D97" s="23" t="s">
        <v>152</v>
      </c>
      <c r="E97" s="45">
        <f t="shared" si="40"/>
        <v>750</v>
      </c>
      <c r="F97" s="47">
        <v>250</v>
      </c>
      <c r="G97" s="27"/>
      <c r="H97" s="27">
        <v>250</v>
      </c>
      <c r="I97" s="27">
        <v>250</v>
      </c>
      <c r="J97" s="27"/>
      <c r="K97" s="27"/>
      <c r="L97" s="43"/>
    </row>
    <row r="98" spans="1:12" s="22" customFormat="1" ht="23.25" customHeight="1" x14ac:dyDescent="0.3">
      <c r="A98" s="68"/>
      <c r="B98" s="69"/>
      <c r="C98" s="70"/>
      <c r="D98" s="23" t="s">
        <v>180</v>
      </c>
      <c r="E98" s="45">
        <f t="shared" si="40"/>
        <v>750</v>
      </c>
      <c r="F98" s="47">
        <v>250</v>
      </c>
      <c r="G98" s="27"/>
      <c r="H98" s="27">
        <v>250</v>
      </c>
      <c r="I98" s="27">
        <v>250</v>
      </c>
      <c r="J98" s="27"/>
      <c r="K98" s="27"/>
      <c r="L98" s="43"/>
    </row>
    <row r="99" spans="1:12" s="22" customFormat="1" ht="23.25" customHeight="1" x14ac:dyDescent="0.3">
      <c r="A99" s="68"/>
      <c r="B99" s="69"/>
      <c r="C99" s="70"/>
      <c r="D99" s="23" t="s">
        <v>181</v>
      </c>
      <c r="E99" s="45">
        <f t="shared" si="40"/>
        <v>0</v>
      </c>
      <c r="F99" s="47"/>
      <c r="G99" s="27"/>
      <c r="H99" s="27"/>
      <c r="I99" s="27"/>
      <c r="J99" s="27"/>
      <c r="K99" s="27"/>
      <c r="L99" s="43"/>
    </row>
    <row r="100" spans="1:12" s="22" customFormat="1" ht="23.25" customHeight="1" x14ac:dyDescent="0.3">
      <c r="A100" s="68"/>
      <c r="B100" s="69" t="s">
        <v>200</v>
      </c>
      <c r="C100" s="70" t="s">
        <v>201</v>
      </c>
      <c r="D100" s="23" t="s">
        <v>172</v>
      </c>
      <c r="E100" s="45">
        <f>SUM(F100:L100)</f>
        <v>5200</v>
      </c>
      <c r="F100" s="46">
        <f t="shared" ref="F100:L100" si="41">SUM(F101:F104)</f>
        <v>0</v>
      </c>
      <c r="G100" s="46">
        <f t="shared" si="41"/>
        <v>120</v>
      </c>
      <c r="H100" s="46">
        <f t="shared" si="41"/>
        <v>400</v>
      </c>
      <c r="I100" s="46">
        <f t="shared" si="41"/>
        <v>1600</v>
      </c>
      <c r="J100" s="46">
        <f t="shared" si="41"/>
        <v>1600</v>
      </c>
      <c r="K100" s="46">
        <f t="shared" si="41"/>
        <v>1480</v>
      </c>
      <c r="L100" s="46">
        <f t="shared" si="41"/>
        <v>0</v>
      </c>
    </row>
    <row r="101" spans="1:12" s="22" customFormat="1" ht="23.25" customHeight="1" x14ac:dyDescent="0.3">
      <c r="A101" s="68"/>
      <c r="B101" s="69"/>
      <c r="C101" s="70"/>
      <c r="D101" s="23" t="s">
        <v>151</v>
      </c>
      <c r="E101" s="45">
        <f t="shared" ref="E101:E104" si="42">SUM(F101:L101)</f>
        <v>2400</v>
      </c>
      <c r="F101" s="47"/>
      <c r="G101" s="27"/>
      <c r="H101" s="27">
        <v>200</v>
      </c>
      <c r="I101" s="27">
        <v>800</v>
      </c>
      <c r="J101" s="27">
        <v>800</v>
      </c>
      <c r="K101" s="27">
        <v>600</v>
      </c>
      <c r="L101" s="43"/>
    </row>
    <row r="102" spans="1:12" s="22" customFormat="1" ht="23.25" customHeight="1" x14ac:dyDescent="0.3">
      <c r="A102" s="68"/>
      <c r="B102" s="69"/>
      <c r="C102" s="70"/>
      <c r="D102" s="23" t="s">
        <v>152</v>
      </c>
      <c r="E102" s="45">
        <f t="shared" si="42"/>
        <v>720</v>
      </c>
      <c r="F102" s="47"/>
      <c r="G102" s="27"/>
      <c r="H102" s="27">
        <v>60</v>
      </c>
      <c r="I102" s="27">
        <v>200</v>
      </c>
      <c r="J102" s="27">
        <v>200</v>
      </c>
      <c r="K102" s="27">
        <v>260</v>
      </c>
      <c r="L102" s="43"/>
    </row>
    <row r="103" spans="1:12" s="22" customFormat="1" ht="23.25" customHeight="1" x14ac:dyDescent="0.3">
      <c r="A103" s="68"/>
      <c r="B103" s="69"/>
      <c r="C103" s="70"/>
      <c r="D103" s="23" t="s">
        <v>180</v>
      </c>
      <c r="E103" s="45">
        <f t="shared" si="42"/>
        <v>2080</v>
      </c>
      <c r="F103" s="47"/>
      <c r="G103" s="27">
        <v>120</v>
      </c>
      <c r="H103" s="27">
        <v>140</v>
      </c>
      <c r="I103" s="27">
        <v>600</v>
      </c>
      <c r="J103" s="27">
        <v>600</v>
      </c>
      <c r="K103" s="27">
        <v>620</v>
      </c>
      <c r="L103" s="43"/>
    </row>
    <row r="104" spans="1:12" s="22" customFormat="1" ht="23.25" customHeight="1" x14ac:dyDescent="0.3">
      <c r="A104" s="68"/>
      <c r="B104" s="69"/>
      <c r="C104" s="70"/>
      <c r="D104" s="23" t="s">
        <v>181</v>
      </c>
      <c r="E104" s="45">
        <f t="shared" si="42"/>
        <v>0</v>
      </c>
      <c r="F104" s="47"/>
      <c r="G104" s="27"/>
      <c r="H104" s="27"/>
      <c r="I104" s="27"/>
      <c r="J104" s="27"/>
      <c r="K104" s="27"/>
      <c r="L104" s="43"/>
    </row>
    <row r="105" spans="1:12" s="22" customFormat="1" ht="23.25" customHeight="1" x14ac:dyDescent="0.3">
      <c r="A105" s="68"/>
      <c r="B105" s="69" t="s">
        <v>47</v>
      </c>
      <c r="C105" s="70" t="s">
        <v>202</v>
      </c>
      <c r="D105" s="23" t="s">
        <v>172</v>
      </c>
      <c r="E105" s="45">
        <f>SUM(F105:L105)</f>
        <v>3400</v>
      </c>
      <c r="F105" s="46">
        <f t="shared" ref="F105:L105" si="43">SUM(F106:F109)</f>
        <v>0</v>
      </c>
      <c r="G105" s="46">
        <f t="shared" si="43"/>
        <v>0</v>
      </c>
      <c r="H105" s="46">
        <f t="shared" si="43"/>
        <v>800</v>
      </c>
      <c r="I105" s="46">
        <f t="shared" si="43"/>
        <v>1300</v>
      </c>
      <c r="J105" s="46">
        <f t="shared" si="43"/>
        <v>1300</v>
      </c>
      <c r="K105" s="46">
        <f t="shared" si="43"/>
        <v>0</v>
      </c>
      <c r="L105" s="46">
        <f t="shared" si="43"/>
        <v>0</v>
      </c>
    </row>
    <row r="106" spans="1:12" s="22" customFormat="1" ht="23.25" customHeight="1" x14ac:dyDescent="0.3">
      <c r="A106" s="68"/>
      <c r="B106" s="69"/>
      <c r="C106" s="70"/>
      <c r="D106" s="23" t="s">
        <v>151</v>
      </c>
      <c r="E106" s="45">
        <f t="shared" ref="E106:E109" si="44">SUM(F106:L106)</f>
        <v>1500</v>
      </c>
      <c r="F106" s="47"/>
      <c r="G106" s="27"/>
      <c r="H106" s="27">
        <v>200</v>
      </c>
      <c r="I106" s="27">
        <v>650</v>
      </c>
      <c r="J106" s="27">
        <v>650</v>
      </c>
      <c r="K106" s="27"/>
      <c r="L106" s="43"/>
    </row>
    <row r="107" spans="1:12" s="22" customFormat="1" ht="23.25" customHeight="1" x14ac:dyDescent="0.3">
      <c r="A107" s="68"/>
      <c r="B107" s="69"/>
      <c r="C107" s="70"/>
      <c r="D107" s="23" t="s">
        <v>152</v>
      </c>
      <c r="E107" s="45">
        <f t="shared" si="44"/>
        <v>450</v>
      </c>
      <c r="F107" s="47"/>
      <c r="G107" s="27"/>
      <c r="H107" s="27">
        <v>60</v>
      </c>
      <c r="I107" s="27">
        <v>195</v>
      </c>
      <c r="J107" s="27">
        <v>195</v>
      </c>
      <c r="K107" s="27"/>
      <c r="L107" s="43"/>
    </row>
    <row r="108" spans="1:12" s="22" customFormat="1" ht="23.25" customHeight="1" x14ac:dyDescent="0.3">
      <c r="A108" s="68"/>
      <c r="B108" s="69"/>
      <c r="C108" s="70"/>
      <c r="D108" s="23" t="s">
        <v>180</v>
      </c>
      <c r="E108" s="45">
        <f t="shared" si="44"/>
        <v>1450</v>
      </c>
      <c r="F108" s="47"/>
      <c r="G108" s="27" t="s">
        <v>255</v>
      </c>
      <c r="H108" s="27">
        <v>540</v>
      </c>
      <c r="I108" s="27">
        <v>455</v>
      </c>
      <c r="J108" s="27">
        <v>455</v>
      </c>
      <c r="K108" s="27" t="s">
        <v>255</v>
      </c>
      <c r="L108" s="43"/>
    </row>
    <row r="109" spans="1:12" s="22" customFormat="1" ht="23.25" customHeight="1" x14ac:dyDescent="0.3">
      <c r="A109" s="68"/>
      <c r="B109" s="69"/>
      <c r="C109" s="70"/>
      <c r="D109" s="23" t="s">
        <v>181</v>
      </c>
      <c r="E109" s="45">
        <f t="shared" si="44"/>
        <v>0</v>
      </c>
      <c r="F109" s="47"/>
      <c r="G109" s="27"/>
      <c r="H109" s="27"/>
      <c r="I109" s="27"/>
      <c r="J109" s="27"/>
      <c r="K109" s="27"/>
      <c r="L109" s="43"/>
    </row>
    <row r="110" spans="1:12" s="22" customFormat="1" ht="23.25" customHeight="1" x14ac:dyDescent="0.3">
      <c r="A110" s="68"/>
      <c r="B110" s="69" t="s">
        <v>48</v>
      </c>
      <c r="C110" s="70" t="s">
        <v>203</v>
      </c>
      <c r="D110" s="23" t="s">
        <v>172</v>
      </c>
      <c r="E110" s="45">
        <f>SUM(F110:L110)</f>
        <v>3400</v>
      </c>
      <c r="F110" s="46">
        <f t="shared" ref="F110:L110" si="45">SUM(F111:F114)</f>
        <v>0</v>
      </c>
      <c r="G110" s="46">
        <f t="shared" si="45"/>
        <v>0</v>
      </c>
      <c r="H110" s="46">
        <f t="shared" si="45"/>
        <v>200</v>
      </c>
      <c r="I110" s="46">
        <f t="shared" si="45"/>
        <v>1000</v>
      </c>
      <c r="J110" s="46">
        <f t="shared" si="45"/>
        <v>2200</v>
      </c>
      <c r="K110" s="46">
        <f t="shared" si="45"/>
        <v>0</v>
      </c>
      <c r="L110" s="46">
        <f t="shared" si="45"/>
        <v>0</v>
      </c>
    </row>
    <row r="111" spans="1:12" s="22" customFormat="1" ht="23.25" customHeight="1" x14ac:dyDescent="0.3">
      <c r="A111" s="68"/>
      <c r="B111" s="69"/>
      <c r="C111" s="70"/>
      <c r="D111" s="23" t="s">
        <v>151</v>
      </c>
      <c r="E111" s="45">
        <f t="shared" ref="E111:E114" si="46">SUM(F111:L111)</f>
        <v>1700</v>
      </c>
      <c r="F111" s="47"/>
      <c r="G111" s="27"/>
      <c r="H111" s="27"/>
      <c r="I111" s="27">
        <v>500</v>
      </c>
      <c r="J111" s="27">
        <v>1200</v>
      </c>
      <c r="K111" s="27"/>
      <c r="L111" s="43"/>
    </row>
    <row r="112" spans="1:12" s="22" customFormat="1" ht="23.25" customHeight="1" x14ac:dyDescent="0.3">
      <c r="A112" s="68"/>
      <c r="B112" s="69"/>
      <c r="C112" s="70"/>
      <c r="D112" s="23" t="s">
        <v>152</v>
      </c>
      <c r="E112" s="45">
        <f t="shared" si="46"/>
        <v>510</v>
      </c>
      <c r="F112" s="47"/>
      <c r="G112" s="27"/>
      <c r="H112" s="27"/>
      <c r="I112" s="27">
        <v>150</v>
      </c>
      <c r="J112" s="27">
        <v>360</v>
      </c>
      <c r="K112" s="27"/>
      <c r="L112" s="43"/>
    </row>
    <row r="113" spans="1:12" s="22" customFormat="1" ht="23.25" customHeight="1" x14ac:dyDescent="0.3">
      <c r="A113" s="68"/>
      <c r="B113" s="69"/>
      <c r="C113" s="70"/>
      <c r="D113" s="23" t="s">
        <v>180</v>
      </c>
      <c r="E113" s="45">
        <f t="shared" si="46"/>
        <v>1190</v>
      </c>
      <c r="F113" s="47"/>
      <c r="G113" s="27"/>
      <c r="H113" s="27">
        <v>200</v>
      </c>
      <c r="I113" s="27">
        <v>350</v>
      </c>
      <c r="J113" s="27">
        <v>640</v>
      </c>
      <c r="K113" s="27"/>
      <c r="L113" s="43"/>
    </row>
    <row r="114" spans="1:12" s="22" customFormat="1" ht="23.25" customHeight="1" x14ac:dyDescent="0.3">
      <c r="A114" s="68"/>
      <c r="B114" s="69"/>
      <c r="C114" s="70"/>
      <c r="D114" s="23" t="s">
        <v>181</v>
      </c>
      <c r="E114" s="45">
        <f t="shared" si="46"/>
        <v>0</v>
      </c>
      <c r="F114" s="47"/>
      <c r="G114" s="27"/>
      <c r="H114" s="27"/>
      <c r="I114" s="27"/>
      <c r="J114" s="27"/>
      <c r="K114" s="27"/>
      <c r="L114" s="43"/>
    </row>
    <row r="115" spans="1:12" s="22" customFormat="1" ht="23.25" customHeight="1" x14ac:dyDescent="0.3">
      <c r="A115" s="68"/>
      <c r="B115" s="69" t="s">
        <v>49</v>
      </c>
      <c r="C115" s="70" t="s">
        <v>55</v>
      </c>
      <c r="D115" s="23" t="s">
        <v>172</v>
      </c>
      <c r="E115" s="45">
        <f>SUM(F115:L115)</f>
        <v>20</v>
      </c>
      <c r="F115" s="46">
        <f t="shared" ref="F115:L115" si="47">SUM(F116:F119)</f>
        <v>0</v>
      </c>
      <c r="G115" s="46">
        <f t="shared" si="47"/>
        <v>20</v>
      </c>
      <c r="H115" s="46">
        <f t="shared" si="47"/>
        <v>0</v>
      </c>
      <c r="I115" s="46">
        <f t="shared" si="47"/>
        <v>0</v>
      </c>
      <c r="J115" s="46">
        <f t="shared" si="47"/>
        <v>0</v>
      </c>
      <c r="K115" s="46">
        <f t="shared" si="47"/>
        <v>0</v>
      </c>
      <c r="L115" s="46">
        <f t="shared" si="47"/>
        <v>0</v>
      </c>
    </row>
    <row r="116" spans="1:12" s="22" customFormat="1" ht="23.25" customHeight="1" x14ac:dyDescent="0.3">
      <c r="A116" s="68"/>
      <c r="B116" s="69"/>
      <c r="C116" s="70"/>
      <c r="D116" s="23" t="s">
        <v>151</v>
      </c>
      <c r="E116" s="45">
        <f t="shared" ref="E116:E119" si="48">SUM(F116:L116)</f>
        <v>0</v>
      </c>
      <c r="F116" s="47"/>
      <c r="G116" s="27"/>
      <c r="H116" s="27"/>
      <c r="I116" s="27"/>
      <c r="J116" s="27"/>
      <c r="K116" s="27"/>
      <c r="L116" s="43"/>
    </row>
    <row r="117" spans="1:12" s="22" customFormat="1" ht="23.25" customHeight="1" x14ac:dyDescent="0.3">
      <c r="A117" s="68"/>
      <c r="B117" s="69"/>
      <c r="C117" s="70"/>
      <c r="D117" s="23" t="s">
        <v>152</v>
      </c>
      <c r="E117" s="45">
        <f t="shared" si="48"/>
        <v>0</v>
      </c>
      <c r="F117" s="47"/>
      <c r="G117" s="27"/>
      <c r="H117" s="27"/>
      <c r="I117" s="27"/>
      <c r="J117" s="27"/>
      <c r="K117" s="27"/>
      <c r="L117" s="43"/>
    </row>
    <row r="118" spans="1:12" s="22" customFormat="1" ht="23.25" customHeight="1" x14ac:dyDescent="0.3">
      <c r="A118" s="68"/>
      <c r="B118" s="69"/>
      <c r="C118" s="70"/>
      <c r="D118" s="23" t="s">
        <v>180</v>
      </c>
      <c r="E118" s="45">
        <f t="shared" si="48"/>
        <v>20</v>
      </c>
      <c r="F118" s="47"/>
      <c r="G118" s="27">
        <v>20</v>
      </c>
      <c r="H118" s="27"/>
      <c r="I118" s="27"/>
      <c r="J118" s="27"/>
      <c r="K118" s="27"/>
      <c r="L118" s="43"/>
    </row>
    <row r="119" spans="1:12" s="22" customFormat="1" ht="23.25" customHeight="1" x14ac:dyDescent="0.3">
      <c r="A119" s="68"/>
      <c r="B119" s="69"/>
      <c r="C119" s="70"/>
      <c r="D119" s="23" t="s">
        <v>181</v>
      </c>
      <c r="E119" s="45">
        <f t="shared" si="48"/>
        <v>0</v>
      </c>
      <c r="F119" s="47"/>
      <c r="G119" s="27"/>
      <c r="H119" s="27"/>
      <c r="I119" s="27"/>
      <c r="J119" s="27"/>
      <c r="K119" s="27"/>
      <c r="L119" s="43"/>
    </row>
    <row r="120" spans="1:12" s="22" customFormat="1" ht="23.25" customHeight="1" x14ac:dyDescent="0.3">
      <c r="A120" s="68"/>
      <c r="B120" s="69" t="s">
        <v>50</v>
      </c>
      <c r="C120" s="70" t="s">
        <v>204</v>
      </c>
      <c r="D120" s="23" t="s">
        <v>172</v>
      </c>
      <c r="E120" s="45">
        <f>SUM(F120:L120)</f>
        <v>515</v>
      </c>
      <c r="F120" s="46">
        <f t="shared" ref="F120:L120" si="49">SUM(F121:F124)</f>
        <v>0</v>
      </c>
      <c r="G120" s="46">
        <f t="shared" si="49"/>
        <v>0</v>
      </c>
      <c r="H120" s="46">
        <f t="shared" si="49"/>
        <v>315</v>
      </c>
      <c r="I120" s="46">
        <f t="shared" si="49"/>
        <v>100</v>
      </c>
      <c r="J120" s="46">
        <f t="shared" si="49"/>
        <v>100</v>
      </c>
      <c r="K120" s="46">
        <f t="shared" si="49"/>
        <v>0</v>
      </c>
      <c r="L120" s="46">
        <f t="shared" si="49"/>
        <v>0</v>
      </c>
    </row>
    <row r="121" spans="1:12" s="22" customFormat="1" ht="23.25" customHeight="1" x14ac:dyDescent="0.3">
      <c r="A121" s="68"/>
      <c r="B121" s="69"/>
      <c r="C121" s="70"/>
      <c r="D121" s="23" t="s">
        <v>151</v>
      </c>
      <c r="E121" s="45">
        <f t="shared" ref="E121:E124" si="50">SUM(F121:L121)</f>
        <v>257</v>
      </c>
      <c r="F121" s="47"/>
      <c r="G121" s="27"/>
      <c r="H121" s="27">
        <v>157</v>
      </c>
      <c r="I121" s="27">
        <v>50</v>
      </c>
      <c r="J121" s="27">
        <v>50</v>
      </c>
      <c r="K121" s="27"/>
      <c r="L121" s="43"/>
    </row>
    <row r="122" spans="1:12" s="22" customFormat="1" ht="23.25" customHeight="1" x14ac:dyDescent="0.3">
      <c r="A122" s="68"/>
      <c r="B122" s="69"/>
      <c r="C122" s="70"/>
      <c r="D122" s="23" t="s">
        <v>152</v>
      </c>
      <c r="E122" s="45">
        <f t="shared" si="50"/>
        <v>47</v>
      </c>
      <c r="F122" s="47"/>
      <c r="G122" s="27"/>
      <c r="H122" s="27">
        <v>47</v>
      </c>
      <c r="I122" s="27"/>
      <c r="J122" s="27"/>
      <c r="K122" s="27"/>
      <c r="L122" s="43"/>
    </row>
    <row r="123" spans="1:12" s="22" customFormat="1" ht="23.25" customHeight="1" x14ac:dyDescent="0.3">
      <c r="A123" s="68"/>
      <c r="B123" s="69"/>
      <c r="C123" s="70"/>
      <c r="D123" s="23" t="s">
        <v>180</v>
      </c>
      <c r="E123" s="45">
        <f t="shared" si="50"/>
        <v>211</v>
      </c>
      <c r="F123" s="47"/>
      <c r="G123" s="27"/>
      <c r="H123" s="27">
        <v>111</v>
      </c>
      <c r="I123" s="27">
        <v>50</v>
      </c>
      <c r="J123" s="27">
        <v>50</v>
      </c>
      <c r="K123" s="27"/>
      <c r="L123" s="43"/>
    </row>
    <row r="124" spans="1:12" s="22" customFormat="1" ht="23.25" customHeight="1" x14ac:dyDescent="0.3">
      <c r="A124" s="68"/>
      <c r="B124" s="69"/>
      <c r="C124" s="70"/>
      <c r="D124" s="23" t="s">
        <v>181</v>
      </c>
      <c r="E124" s="45">
        <f t="shared" si="50"/>
        <v>0</v>
      </c>
      <c r="F124" s="47"/>
      <c r="G124" s="27"/>
      <c r="H124" s="27"/>
      <c r="I124" s="27"/>
      <c r="J124" s="27"/>
      <c r="K124" s="27"/>
      <c r="L124" s="43"/>
    </row>
    <row r="125" spans="1:12" s="22" customFormat="1" ht="23.25" customHeight="1" x14ac:dyDescent="0.3">
      <c r="A125" s="68"/>
      <c r="B125" s="69" t="s">
        <v>51</v>
      </c>
      <c r="C125" s="70" t="s">
        <v>205</v>
      </c>
      <c r="D125" s="23" t="s">
        <v>172</v>
      </c>
      <c r="E125" s="45">
        <f>SUM(F125:L125)</f>
        <v>3900</v>
      </c>
      <c r="F125" s="45">
        <f>SUM(F126:F129)</f>
        <v>540</v>
      </c>
      <c r="G125" s="46">
        <f t="shared" ref="G125:L125" si="51">SUM(G126:G129)</f>
        <v>1000</v>
      </c>
      <c r="H125" s="46">
        <f t="shared" si="51"/>
        <v>2360</v>
      </c>
      <c r="I125" s="46">
        <f t="shared" si="51"/>
        <v>0</v>
      </c>
      <c r="J125" s="46">
        <f t="shared" si="51"/>
        <v>0</v>
      </c>
      <c r="K125" s="46">
        <f t="shared" si="51"/>
        <v>0</v>
      </c>
      <c r="L125" s="46">
        <f t="shared" si="51"/>
        <v>0</v>
      </c>
    </row>
    <row r="126" spans="1:12" s="22" customFormat="1" ht="23.25" customHeight="1" x14ac:dyDescent="0.3">
      <c r="A126" s="68"/>
      <c r="B126" s="69"/>
      <c r="C126" s="70"/>
      <c r="D126" s="23" t="s">
        <v>151</v>
      </c>
      <c r="E126" s="45">
        <f t="shared" ref="E126:E129" si="52">SUM(F126:L126)</f>
        <v>1950</v>
      </c>
      <c r="F126" s="47">
        <v>270</v>
      </c>
      <c r="G126" s="27">
        <v>500</v>
      </c>
      <c r="H126" s="27">
        <v>1180</v>
      </c>
      <c r="I126" s="27"/>
      <c r="J126" s="27"/>
      <c r="K126" s="27"/>
      <c r="L126" s="43"/>
    </row>
    <row r="127" spans="1:12" s="22" customFormat="1" ht="23.25" customHeight="1" x14ac:dyDescent="0.3">
      <c r="A127" s="68"/>
      <c r="B127" s="69"/>
      <c r="C127" s="70"/>
      <c r="D127" s="23" t="s">
        <v>152</v>
      </c>
      <c r="E127" s="45">
        <f t="shared" si="52"/>
        <v>585</v>
      </c>
      <c r="F127" s="47">
        <v>81</v>
      </c>
      <c r="G127" s="27">
        <v>150</v>
      </c>
      <c r="H127" s="27">
        <v>354</v>
      </c>
      <c r="I127" s="27"/>
      <c r="J127" s="27"/>
      <c r="K127" s="27"/>
      <c r="L127" s="43"/>
    </row>
    <row r="128" spans="1:12" s="22" customFormat="1" ht="23.25" customHeight="1" x14ac:dyDescent="0.3">
      <c r="A128" s="68"/>
      <c r="B128" s="69"/>
      <c r="C128" s="70"/>
      <c r="D128" s="23" t="s">
        <v>180</v>
      </c>
      <c r="E128" s="45">
        <f t="shared" si="52"/>
        <v>1365</v>
      </c>
      <c r="F128" s="47">
        <v>189</v>
      </c>
      <c r="G128" s="27">
        <v>350</v>
      </c>
      <c r="H128" s="27">
        <v>826</v>
      </c>
      <c r="I128" s="27"/>
      <c r="J128" s="27"/>
      <c r="K128" s="27"/>
      <c r="L128" s="43"/>
    </row>
    <row r="129" spans="1:12" s="22" customFormat="1" ht="23.25" customHeight="1" x14ac:dyDescent="0.3">
      <c r="A129" s="68"/>
      <c r="B129" s="69"/>
      <c r="C129" s="70"/>
      <c r="D129" s="23" t="s">
        <v>181</v>
      </c>
      <c r="E129" s="45">
        <f t="shared" si="52"/>
        <v>0</v>
      </c>
      <c r="F129" s="47"/>
      <c r="G129" s="27"/>
      <c r="H129" s="27"/>
      <c r="I129" s="27"/>
      <c r="J129" s="27"/>
      <c r="K129" s="27"/>
      <c r="L129" s="43"/>
    </row>
    <row r="130" spans="1:12" s="22" customFormat="1" ht="23.25" customHeight="1" x14ac:dyDescent="0.3">
      <c r="A130" s="68"/>
      <c r="B130" s="69" t="s">
        <v>52</v>
      </c>
      <c r="C130" s="70" t="s">
        <v>206</v>
      </c>
      <c r="D130" s="23" t="s">
        <v>172</v>
      </c>
      <c r="E130" s="45">
        <f>SUM(F130:L130)</f>
        <v>3500</v>
      </c>
      <c r="F130" s="45">
        <f>SUM(F131:F134)</f>
        <v>800</v>
      </c>
      <c r="G130" s="46">
        <f t="shared" ref="G130:L130" si="53">SUM(G131:G134)</f>
        <v>450</v>
      </c>
      <c r="H130" s="46">
        <f t="shared" si="53"/>
        <v>500</v>
      </c>
      <c r="I130" s="46">
        <f t="shared" si="53"/>
        <v>700</v>
      </c>
      <c r="J130" s="46">
        <f t="shared" si="53"/>
        <v>500</v>
      </c>
      <c r="K130" s="46">
        <f t="shared" si="53"/>
        <v>550</v>
      </c>
      <c r="L130" s="46">
        <f t="shared" si="53"/>
        <v>0</v>
      </c>
    </row>
    <row r="131" spans="1:12" s="22" customFormat="1" ht="23.25" customHeight="1" x14ac:dyDescent="0.3">
      <c r="A131" s="68"/>
      <c r="B131" s="69"/>
      <c r="C131" s="70"/>
      <c r="D131" s="23" t="s">
        <v>151</v>
      </c>
      <c r="E131" s="45">
        <f t="shared" ref="E131:E134" si="54">SUM(F131:L131)</f>
        <v>1625</v>
      </c>
      <c r="F131" s="47"/>
      <c r="G131" s="27">
        <v>50</v>
      </c>
      <c r="H131" s="27">
        <v>350</v>
      </c>
      <c r="I131" s="27">
        <v>490</v>
      </c>
      <c r="J131" s="27">
        <v>350</v>
      </c>
      <c r="K131" s="27">
        <v>385</v>
      </c>
      <c r="L131" s="43"/>
    </row>
    <row r="132" spans="1:12" s="22" customFormat="1" ht="23.25" customHeight="1" x14ac:dyDescent="0.3">
      <c r="A132" s="68"/>
      <c r="B132" s="69"/>
      <c r="C132" s="70"/>
      <c r="D132" s="23" t="s">
        <v>152</v>
      </c>
      <c r="E132" s="45">
        <f t="shared" si="54"/>
        <v>737</v>
      </c>
      <c r="F132" s="47">
        <v>500</v>
      </c>
      <c r="G132" s="27"/>
      <c r="H132" s="27">
        <v>53</v>
      </c>
      <c r="I132" s="27">
        <v>74</v>
      </c>
      <c r="J132" s="27">
        <v>52</v>
      </c>
      <c r="K132" s="27">
        <v>58</v>
      </c>
      <c r="L132" s="43"/>
    </row>
    <row r="133" spans="1:12" s="22" customFormat="1" ht="23.25" customHeight="1" x14ac:dyDescent="0.3">
      <c r="A133" s="68"/>
      <c r="B133" s="69"/>
      <c r="C133" s="70"/>
      <c r="D133" s="23" t="s">
        <v>180</v>
      </c>
      <c r="E133" s="45">
        <f t="shared" si="54"/>
        <v>1038</v>
      </c>
      <c r="F133" s="47">
        <v>200</v>
      </c>
      <c r="G133" s="27">
        <v>400</v>
      </c>
      <c r="H133" s="27">
        <v>97</v>
      </c>
      <c r="I133" s="27">
        <v>136</v>
      </c>
      <c r="J133" s="27">
        <v>98</v>
      </c>
      <c r="K133" s="27">
        <v>107</v>
      </c>
      <c r="L133" s="43"/>
    </row>
    <row r="134" spans="1:12" s="22" customFormat="1" ht="23.25" customHeight="1" x14ac:dyDescent="0.3">
      <c r="A134" s="68"/>
      <c r="B134" s="69"/>
      <c r="C134" s="70"/>
      <c r="D134" s="23" t="s">
        <v>181</v>
      </c>
      <c r="E134" s="45">
        <f t="shared" si="54"/>
        <v>100</v>
      </c>
      <c r="F134" s="47">
        <v>100</v>
      </c>
      <c r="G134" s="27"/>
      <c r="H134" s="27"/>
      <c r="I134" s="27"/>
      <c r="J134" s="27"/>
      <c r="K134" s="27"/>
      <c r="L134" s="43"/>
    </row>
    <row r="135" spans="1:12" s="22" customFormat="1" ht="23.25" customHeight="1" x14ac:dyDescent="0.3">
      <c r="A135" s="68"/>
      <c r="B135" s="69" t="s">
        <v>53</v>
      </c>
      <c r="C135" s="70" t="s">
        <v>207</v>
      </c>
      <c r="D135" s="23" t="s">
        <v>172</v>
      </c>
      <c r="E135" s="45">
        <f>SUM(F135:L135)</f>
        <v>7000</v>
      </c>
      <c r="F135" s="46">
        <f t="shared" ref="F135:L135" si="55">SUM(F136:F139)</f>
        <v>0</v>
      </c>
      <c r="G135" s="46">
        <f t="shared" si="55"/>
        <v>700</v>
      </c>
      <c r="H135" s="46">
        <f t="shared" si="55"/>
        <v>2100</v>
      </c>
      <c r="I135" s="46">
        <f t="shared" si="55"/>
        <v>2100</v>
      </c>
      <c r="J135" s="46">
        <f t="shared" si="55"/>
        <v>2100</v>
      </c>
      <c r="K135" s="46">
        <f t="shared" si="55"/>
        <v>0</v>
      </c>
      <c r="L135" s="46">
        <f t="shared" si="55"/>
        <v>0</v>
      </c>
    </row>
    <row r="136" spans="1:12" s="22" customFormat="1" ht="23.25" customHeight="1" x14ac:dyDescent="0.3">
      <c r="A136" s="68"/>
      <c r="B136" s="69"/>
      <c r="C136" s="70"/>
      <c r="D136" s="23" t="s">
        <v>151</v>
      </c>
      <c r="E136" s="45">
        <f t="shared" ref="E136:E139" si="56">SUM(F136:L136)</f>
        <v>4900</v>
      </c>
      <c r="F136" s="47"/>
      <c r="G136" s="27">
        <v>490</v>
      </c>
      <c r="H136" s="27">
        <v>1470</v>
      </c>
      <c r="I136" s="27">
        <v>1470</v>
      </c>
      <c r="J136" s="27">
        <v>1470</v>
      </c>
      <c r="K136" s="27"/>
      <c r="L136" s="43"/>
    </row>
    <row r="137" spans="1:12" s="22" customFormat="1" ht="23.25" customHeight="1" x14ac:dyDescent="0.3">
      <c r="A137" s="68"/>
      <c r="B137" s="69"/>
      <c r="C137" s="70"/>
      <c r="D137" s="23" t="s">
        <v>152</v>
      </c>
      <c r="E137" s="45">
        <f t="shared" si="56"/>
        <v>630</v>
      </c>
      <c r="F137" s="47"/>
      <c r="G137" s="27">
        <v>63</v>
      </c>
      <c r="H137" s="27">
        <v>189</v>
      </c>
      <c r="I137" s="27">
        <v>189</v>
      </c>
      <c r="J137" s="27">
        <v>189</v>
      </c>
      <c r="K137" s="27"/>
      <c r="L137" s="43"/>
    </row>
    <row r="138" spans="1:12" s="22" customFormat="1" ht="23.25" customHeight="1" x14ac:dyDescent="0.3">
      <c r="A138" s="68"/>
      <c r="B138" s="69"/>
      <c r="C138" s="70"/>
      <c r="D138" s="23" t="s">
        <v>180</v>
      </c>
      <c r="E138" s="45">
        <f t="shared" si="56"/>
        <v>1470</v>
      </c>
      <c r="F138" s="47"/>
      <c r="G138" s="27">
        <v>147</v>
      </c>
      <c r="H138" s="27">
        <v>441</v>
      </c>
      <c r="I138" s="27">
        <v>441</v>
      </c>
      <c r="J138" s="27">
        <v>441</v>
      </c>
      <c r="K138" s="27"/>
      <c r="L138" s="43"/>
    </row>
    <row r="139" spans="1:12" s="22" customFormat="1" ht="23.25" customHeight="1" x14ac:dyDescent="0.3">
      <c r="A139" s="68"/>
      <c r="B139" s="69"/>
      <c r="C139" s="70"/>
      <c r="D139" s="23" t="s">
        <v>181</v>
      </c>
      <c r="E139" s="45">
        <f t="shared" si="56"/>
        <v>0</v>
      </c>
      <c r="F139" s="47"/>
      <c r="G139" s="27"/>
      <c r="H139" s="27"/>
      <c r="I139" s="27"/>
      <c r="J139" s="27"/>
      <c r="K139" s="27"/>
      <c r="L139" s="43"/>
    </row>
    <row r="140" spans="1:12" s="22" customFormat="1" ht="23.25" customHeight="1" x14ac:dyDescent="0.3">
      <c r="A140" s="68"/>
      <c r="B140" s="69" t="s">
        <v>162</v>
      </c>
      <c r="C140" s="70" t="s">
        <v>208</v>
      </c>
      <c r="D140" s="23" t="s">
        <v>172</v>
      </c>
      <c r="E140" s="45">
        <f>SUM(F140:L140)</f>
        <v>4065</v>
      </c>
      <c r="F140" s="46">
        <f t="shared" ref="F140:L140" si="57">SUM(F141:F144)</f>
        <v>0</v>
      </c>
      <c r="G140" s="46">
        <f t="shared" si="57"/>
        <v>525</v>
      </c>
      <c r="H140" s="46">
        <f t="shared" si="57"/>
        <v>520</v>
      </c>
      <c r="I140" s="46">
        <f t="shared" si="57"/>
        <v>520</v>
      </c>
      <c r="J140" s="46">
        <f t="shared" si="57"/>
        <v>1000</v>
      </c>
      <c r="K140" s="46">
        <f t="shared" si="57"/>
        <v>1500</v>
      </c>
      <c r="L140" s="46">
        <f t="shared" si="57"/>
        <v>0</v>
      </c>
    </row>
    <row r="141" spans="1:12" s="22" customFormat="1" ht="23.25" customHeight="1" x14ac:dyDescent="0.3">
      <c r="A141" s="68"/>
      <c r="B141" s="69"/>
      <c r="C141" s="70"/>
      <c r="D141" s="23" t="s">
        <v>151</v>
      </c>
      <c r="E141" s="45">
        <f t="shared" ref="E141:E144" si="58">SUM(F141:L141)</f>
        <v>0</v>
      </c>
      <c r="F141" s="47"/>
      <c r="G141" s="27"/>
      <c r="H141" s="27"/>
      <c r="I141" s="27"/>
      <c r="J141" s="27"/>
      <c r="K141" s="27"/>
      <c r="L141" s="43"/>
    </row>
    <row r="142" spans="1:12" s="22" customFormat="1" ht="23.25" customHeight="1" x14ac:dyDescent="0.3">
      <c r="A142" s="68"/>
      <c r="B142" s="69"/>
      <c r="C142" s="70"/>
      <c r="D142" s="23" t="s">
        <v>152</v>
      </c>
      <c r="E142" s="45">
        <f t="shared" si="58"/>
        <v>0</v>
      </c>
      <c r="F142" s="47"/>
      <c r="G142" s="27"/>
      <c r="H142" s="27"/>
      <c r="I142" s="27"/>
      <c r="J142" s="27"/>
      <c r="K142" s="27"/>
      <c r="L142" s="43"/>
    </row>
    <row r="143" spans="1:12" s="22" customFormat="1" ht="23.25" customHeight="1" x14ac:dyDescent="0.3">
      <c r="A143" s="68"/>
      <c r="B143" s="69"/>
      <c r="C143" s="70"/>
      <c r="D143" s="23" t="s">
        <v>180</v>
      </c>
      <c r="E143" s="45">
        <f t="shared" si="58"/>
        <v>4065</v>
      </c>
      <c r="F143" s="47"/>
      <c r="G143" s="27">
        <v>525</v>
      </c>
      <c r="H143" s="27">
        <v>520</v>
      </c>
      <c r="I143" s="27">
        <v>520</v>
      </c>
      <c r="J143" s="27">
        <v>1000</v>
      </c>
      <c r="K143" s="27">
        <v>1500</v>
      </c>
      <c r="L143" s="43"/>
    </row>
    <row r="144" spans="1:12" s="22" customFormat="1" ht="23.25" customHeight="1" x14ac:dyDescent="0.3">
      <c r="A144" s="68"/>
      <c r="B144" s="69"/>
      <c r="C144" s="70"/>
      <c r="D144" s="23" t="s">
        <v>181</v>
      </c>
      <c r="E144" s="45">
        <f t="shared" si="58"/>
        <v>0</v>
      </c>
      <c r="F144" s="47"/>
      <c r="G144" s="27"/>
      <c r="H144" s="27"/>
      <c r="I144" s="27"/>
      <c r="J144" s="27"/>
      <c r="K144" s="27"/>
      <c r="L144" s="43"/>
    </row>
    <row r="145" spans="1:12" s="22" customFormat="1" ht="23.25" customHeight="1" x14ac:dyDescent="0.3">
      <c r="A145" s="68"/>
      <c r="B145" s="69" t="s">
        <v>163</v>
      </c>
      <c r="C145" s="70" t="s">
        <v>209</v>
      </c>
      <c r="D145" s="23" t="s">
        <v>172</v>
      </c>
      <c r="E145" s="45">
        <f>SUM(F145:L145)</f>
        <v>10000</v>
      </c>
      <c r="F145" s="46">
        <f t="shared" ref="F145:L145" si="59">SUM(F146:F149)</f>
        <v>0</v>
      </c>
      <c r="G145" s="46">
        <f t="shared" si="59"/>
        <v>0</v>
      </c>
      <c r="H145" s="46">
        <f t="shared" si="59"/>
        <v>0</v>
      </c>
      <c r="I145" s="46">
        <f t="shared" si="59"/>
        <v>3500</v>
      </c>
      <c r="J145" s="46">
        <f t="shared" si="59"/>
        <v>2500</v>
      </c>
      <c r="K145" s="46">
        <f t="shared" si="59"/>
        <v>4000</v>
      </c>
      <c r="L145" s="46">
        <f t="shared" si="59"/>
        <v>0</v>
      </c>
    </row>
    <row r="146" spans="1:12" s="22" customFormat="1" ht="23.25" customHeight="1" x14ac:dyDescent="0.3">
      <c r="A146" s="68"/>
      <c r="B146" s="69"/>
      <c r="C146" s="70"/>
      <c r="D146" s="23" t="s">
        <v>151</v>
      </c>
      <c r="E146" s="45">
        <f t="shared" ref="E146:E149" si="60">SUM(F146:L146)</f>
        <v>2500</v>
      </c>
      <c r="F146" s="47"/>
      <c r="G146" s="48"/>
      <c r="H146" s="48"/>
      <c r="I146" s="48">
        <v>1250</v>
      </c>
      <c r="J146" s="48">
        <v>1250</v>
      </c>
      <c r="K146" s="48"/>
      <c r="L146" s="53"/>
    </row>
    <row r="147" spans="1:12" s="22" customFormat="1" ht="23.25" customHeight="1" x14ac:dyDescent="0.3">
      <c r="A147" s="68"/>
      <c r="B147" s="69"/>
      <c r="C147" s="70"/>
      <c r="D147" s="23" t="s">
        <v>152</v>
      </c>
      <c r="E147" s="45">
        <f t="shared" si="60"/>
        <v>0</v>
      </c>
      <c r="F147" s="47"/>
      <c r="G147" s="48"/>
      <c r="H147" s="48"/>
      <c r="I147" s="48"/>
      <c r="J147" s="48"/>
      <c r="K147" s="48"/>
      <c r="L147" s="53"/>
    </row>
    <row r="148" spans="1:12" s="22" customFormat="1" ht="23.25" customHeight="1" x14ac:dyDescent="0.3">
      <c r="A148" s="68"/>
      <c r="B148" s="69"/>
      <c r="C148" s="70"/>
      <c r="D148" s="23" t="s">
        <v>180</v>
      </c>
      <c r="E148" s="45">
        <f t="shared" si="60"/>
        <v>2500</v>
      </c>
      <c r="F148" s="47"/>
      <c r="G148" s="48"/>
      <c r="H148" s="48"/>
      <c r="I148" s="48">
        <v>1250</v>
      </c>
      <c r="J148" s="48">
        <v>1250</v>
      </c>
      <c r="K148" s="48"/>
      <c r="L148" s="53"/>
    </row>
    <row r="149" spans="1:12" s="22" customFormat="1" ht="23.25" customHeight="1" x14ac:dyDescent="0.3">
      <c r="A149" s="68"/>
      <c r="B149" s="69"/>
      <c r="C149" s="70"/>
      <c r="D149" s="23" t="s">
        <v>181</v>
      </c>
      <c r="E149" s="45">
        <f t="shared" si="60"/>
        <v>5000</v>
      </c>
      <c r="F149" s="47"/>
      <c r="G149" s="48"/>
      <c r="H149" s="48"/>
      <c r="I149" s="48">
        <v>1000</v>
      </c>
      <c r="J149" s="48"/>
      <c r="K149" s="48">
        <v>4000</v>
      </c>
      <c r="L149" s="53"/>
    </row>
    <row r="150" spans="1:12" s="22" customFormat="1" ht="23.25" customHeight="1" x14ac:dyDescent="0.3">
      <c r="A150" s="68"/>
      <c r="B150" s="69" t="s">
        <v>164</v>
      </c>
      <c r="C150" s="70" t="s">
        <v>210</v>
      </c>
      <c r="D150" s="23" t="s">
        <v>172</v>
      </c>
      <c r="E150" s="45">
        <f>SUM(F150:L150)</f>
        <v>2170</v>
      </c>
      <c r="F150" s="46">
        <f t="shared" ref="F150:L150" si="61">SUM(F151:F154)</f>
        <v>0</v>
      </c>
      <c r="G150" s="46">
        <f t="shared" si="61"/>
        <v>0</v>
      </c>
      <c r="H150" s="46">
        <f t="shared" si="61"/>
        <v>170</v>
      </c>
      <c r="I150" s="46">
        <f t="shared" si="61"/>
        <v>2000</v>
      </c>
      <c r="J150" s="46">
        <f t="shared" si="61"/>
        <v>0</v>
      </c>
      <c r="K150" s="46">
        <f t="shared" si="61"/>
        <v>0</v>
      </c>
      <c r="L150" s="46">
        <f t="shared" si="61"/>
        <v>0</v>
      </c>
    </row>
    <row r="151" spans="1:12" s="22" customFormat="1" ht="23.25" customHeight="1" x14ac:dyDescent="0.3">
      <c r="A151" s="68"/>
      <c r="B151" s="69"/>
      <c r="C151" s="70"/>
      <c r="D151" s="23" t="s">
        <v>151</v>
      </c>
      <c r="E151" s="45">
        <f t="shared" ref="E151:E154" si="62">SUM(F151:L151)</f>
        <v>1000</v>
      </c>
      <c r="F151" s="47"/>
      <c r="G151" s="48"/>
      <c r="H151" s="48"/>
      <c r="I151" s="48">
        <v>1000</v>
      </c>
      <c r="J151" s="48"/>
      <c r="K151" s="48"/>
      <c r="L151" s="53"/>
    </row>
    <row r="152" spans="1:12" s="22" customFormat="1" ht="23.25" customHeight="1" x14ac:dyDescent="0.3">
      <c r="A152" s="68"/>
      <c r="B152" s="69"/>
      <c r="C152" s="70"/>
      <c r="D152" s="23" t="s">
        <v>152</v>
      </c>
      <c r="E152" s="45">
        <f t="shared" si="62"/>
        <v>300</v>
      </c>
      <c r="F152" s="47"/>
      <c r="G152" s="48"/>
      <c r="H152" s="48"/>
      <c r="I152" s="48">
        <v>300</v>
      </c>
      <c r="J152" s="48"/>
      <c r="K152" s="48"/>
      <c r="L152" s="53"/>
    </row>
    <row r="153" spans="1:12" s="22" customFormat="1" ht="23.25" customHeight="1" x14ac:dyDescent="0.3">
      <c r="A153" s="68"/>
      <c r="B153" s="69"/>
      <c r="C153" s="70"/>
      <c r="D153" s="23" t="s">
        <v>180</v>
      </c>
      <c r="E153" s="45">
        <f t="shared" si="62"/>
        <v>870</v>
      </c>
      <c r="F153" s="47"/>
      <c r="G153" s="48"/>
      <c r="H153" s="48">
        <v>170</v>
      </c>
      <c r="I153" s="48">
        <v>700</v>
      </c>
      <c r="J153" s="48"/>
      <c r="K153" s="48"/>
      <c r="L153" s="53"/>
    </row>
    <row r="154" spans="1:12" s="22" customFormat="1" ht="23.25" customHeight="1" x14ac:dyDescent="0.3">
      <c r="A154" s="68"/>
      <c r="B154" s="69"/>
      <c r="C154" s="70"/>
      <c r="D154" s="23" t="s">
        <v>181</v>
      </c>
      <c r="E154" s="45">
        <f t="shared" si="62"/>
        <v>0</v>
      </c>
      <c r="F154" s="47"/>
      <c r="G154" s="48"/>
      <c r="H154" s="48"/>
      <c r="I154" s="48"/>
      <c r="J154" s="48"/>
      <c r="K154" s="48"/>
      <c r="L154" s="53"/>
    </row>
    <row r="155" spans="1:12" s="22" customFormat="1" ht="23.25" customHeight="1" x14ac:dyDescent="0.3">
      <c r="A155" s="68"/>
      <c r="B155" s="69" t="s">
        <v>165</v>
      </c>
      <c r="C155" s="70" t="s">
        <v>211</v>
      </c>
      <c r="D155" s="23" t="s">
        <v>172</v>
      </c>
      <c r="E155" s="45">
        <f>SUM(F155:L155)</f>
        <v>924</v>
      </c>
      <c r="F155" s="45">
        <f>SUM(F156:F159)</f>
        <v>724</v>
      </c>
      <c r="G155" s="46">
        <f t="shared" ref="G155:L155" si="63">SUM(G156:G159)</f>
        <v>0</v>
      </c>
      <c r="H155" s="46">
        <f t="shared" si="63"/>
        <v>200</v>
      </c>
      <c r="I155" s="46">
        <f t="shared" si="63"/>
        <v>0</v>
      </c>
      <c r="J155" s="46">
        <f t="shared" si="63"/>
        <v>0</v>
      </c>
      <c r="K155" s="46">
        <f t="shared" si="63"/>
        <v>0</v>
      </c>
      <c r="L155" s="46">
        <f t="shared" si="63"/>
        <v>0</v>
      </c>
    </row>
    <row r="156" spans="1:12" s="22" customFormat="1" ht="23.25" customHeight="1" x14ac:dyDescent="0.3">
      <c r="A156" s="68"/>
      <c r="B156" s="69"/>
      <c r="C156" s="70"/>
      <c r="D156" s="23" t="s">
        <v>151</v>
      </c>
      <c r="E156" s="45">
        <f t="shared" ref="E156:E159" si="64">SUM(F156:L156)</f>
        <v>300</v>
      </c>
      <c r="F156" s="47">
        <v>300</v>
      </c>
      <c r="G156" s="48"/>
      <c r="H156" s="48"/>
      <c r="I156" s="48"/>
      <c r="J156" s="48"/>
      <c r="K156" s="48"/>
      <c r="L156" s="53"/>
    </row>
    <row r="157" spans="1:12" s="22" customFormat="1" ht="23.25" customHeight="1" x14ac:dyDescent="0.3">
      <c r="A157" s="68"/>
      <c r="B157" s="69"/>
      <c r="C157" s="70"/>
      <c r="D157" s="23" t="s">
        <v>152</v>
      </c>
      <c r="E157" s="45">
        <f t="shared" si="64"/>
        <v>209</v>
      </c>
      <c r="F157" s="47">
        <v>109</v>
      </c>
      <c r="G157" s="48"/>
      <c r="H157" s="48">
        <v>100</v>
      </c>
      <c r="I157" s="48"/>
      <c r="J157" s="48"/>
      <c r="K157" s="48"/>
      <c r="L157" s="53"/>
    </row>
    <row r="158" spans="1:12" s="22" customFormat="1" ht="23.25" customHeight="1" x14ac:dyDescent="0.3">
      <c r="A158" s="68"/>
      <c r="B158" s="69"/>
      <c r="C158" s="70"/>
      <c r="D158" s="23" t="s">
        <v>180</v>
      </c>
      <c r="E158" s="45">
        <f t="shared" si="64"/>
        <v>415</v>
      </c>
      <c r="F158" s="47">
        <v>315</v>
      </c>
      <c r="G158" s="48"/>
      <c r="H158" s="48">
        <v>100</v>
      </c>
      <c r="I158" s="48"/>
      <c r="J158" s="48"/>
      <c r="K158" s="48"/>
      <c r="L158" s="53"/>
    </row>
    <row r="159" spans="1:12" s="22" customFormat="1" ht="23.25" customHeight="1" x14ac:dyDescent="0.3">
      <c r="A159" s="68"/>
      <c r="B159" s="69"/>
      <c r="C159" s="70"/>
      <c r="D159" s="23" t="s">
        <v>181</v>
      </c>
      <c r="E159" s="45">
        <f t="shared" si="64"/>
        <v>0</v>
      </c>
      <c r="F159" s="47"/>
      <c r="G159" s="48"/>
      <c r="H159" s="48"/>
      <c r="I159" s="48"/>
      <c r="J159" s="48"/>
      <c r="K159" s="48"/>
      <c r="L159" s="53"/>
    </row>
    <row r="160" spans="1:12" s="22" customFormat="1" ht="23.25" customHeight="1" x14ac:dyDescent="0.3">
      <c r="A160" s="72" t="s">
        <v>114</v>
      </c>
      <c r="B160" s="73"/>
      <c r="C160" s="75" t="s">
        <v>212</v>
      </c>
      <c r="D160" s="23" t="s">
        <v>172</v>
      </c>
      <c r="E160" s="24">
        <f>SUM(F160:K160)</f>
        <v>165236</v>
      </c>
      <c r="F160" s="24">
        <f>SUM(F165,F170,F175,F180,F185,F190,F195,F200,F205,F210,F215,F220,F225,F230,F235,F240)</f>
        <v>23743</v>
      </c>
      <c r="G160" s="25">
        <f t="shared" ref="G160:K164" si="65">SUM(G165,G170,G175,G180,G185,G190,G195,G200,G205,G210,G215,G220,G225,G230,G235,G240)</f>
        <v>18240</v>
      </c>
      <c r="H160" s="25">
        <f t="shared" si="65"/>
        <v>27117</v>
      </c>
      <c r="I160" s="25">
        <f t="shared" si="65"/>
        <v>32523</v>
      </c>
      <c r="J160" s="25">
        <f t="shared" si="65"/>
        <v>34311</v>
      </c>
      <c r="K160" s="25">
        <f t="shared" si="65"/>
        <v>29302</v>
      </c>
      <c r="L160" s="60"/>
    </row>
    <row r="161" spans="1:12" s="22" customFormat="1" ht="23.25" customHeight="1" x14ac:dyDescent="0.3">
      <c r="A161" s="72"/>
      <c r="B161" s="73"/>
      <c r="C161" s="75"/>
      <c r="D161" s="23" t="s">
        <v>151</v>
      </c>
      <c r="E161" s="24">
        <f t="shared" ref="E161:E164" si="66">SUM(F161:K161)</f>
        <v>40192</v>
      </c>
      <c r="F161" s="24">
        <f t="shared" ref="F161:F164" si="67">SUM(F166,F171,F176,F181,F186,F191,F196,F201,F206,F211,F216,F221,F226,F231,F236,F241)</f>
        <v>1922</v>
      </c>
      <c r="G161" s="25">
        <f t="shared" si="65"/>
        <v>4824</v>
      </c>
      <c r="H161" s="25">
        <f t="shared" si="65"/>
        <v>6648</v>
      </c>
      <c r="I161" s="25">
        <f t="shared" si="65"/>
        <v>8200</v>
      </c>
      <c r="J161" s="25">
        <f t="shared" si="65"/>
        <v>11560</v>
      </c>
      <c r="K161" s="25">
        <f t="shared" si="65"/>
        <v>7038</v>
      </c>
      <c r="L161" s="60"/>
    </row>
    <row r="162" spans="1:12" s="22" customFormat="1" ht="23.25" customHeight="1" x14ac:dyDescent="0.3">
      <c r="A162" s="72"/>
      <c r="B162" s="73"/>
      <c r="C162" s="75"/>
      <c r="D162" s="23" t="s">
        <v>152</v>
      </c>
      <c r="E162" s="24">
        <f t="shared" si="66"/>
        <v>19207</v>
      </c>
      <c r="F162" s="24">
        <f t="shared" si="67"/>
        <v>2645</v>
      </c>
      <c r="G162" s="25">
        <f t="shared" si="65"/>
        <v>2365</v>
      </c>
      <c r="H162" s="25">
        <f t="shared" si="65"/>
        <v>2965</v>
      </c>
      <c r="I162" s="25">
        <f t="shared" si="65"/>
        <v>4330</v>
      </c>
      <c r="J162" s="25">
        <f t="shared" si="65"/>
        <v>3372</v>
      </c>
      <c r="K162" s="25">
        <f t="shared" si="65"/>
        <v>3530</v>
      </c>
      <c r="L162" s="60"/>
    </row>
    <row r="163" spans="1:12" s="22" customFormat="1" ht="23.25" customHeight="1" x14ac:dyDescent="0.3">
      <c r="A163" s="72"/>
      <c r="B163" s="73"/>
      <c r="C163" s="75"/>
      <c r="D163" s="23" t="s">
        <v>180</v>
      </c>
      <c r="E163" s="24">
        <f t="shared" si="66"/>
        <v>91993</v>
      </c>
      <c r="F163" s="24">
        <f t="shared" si="67"/>
        <v>12176</v>
      </c>
      <c r="G163" s="25">
        <f t="shared" si="65"/>
        <v>10178</v>
      </c>
      <c r="H163" s="25">
        <f t="shared" si="65"/>
        <v>16445</v>
      </c>
      <c r="I163" s="25">
        <f t="shared" si="65"/>
        <v>17659</v>
      </c>
      <c r="J163" s="25">
        <f t="shared" si="65"/>
        <v>18130</v>
      </c>
      <c r="K163" s="25">
        <f t="shared" si="65"/>
        <v>17405</v>
      </c>
      <c r="L163" s="60"/>
    </row>
    <row r="164" spans="1:12" s="22" customFormat="1" ht="23.25" customHeight="1" x14ac:dyDescent="0.3">
      <c r="A164" s="72"/>
      <c r="B164" s="73"/>
      <c r="C164" s="75"/>
      <c r="D164" s="23" t="s">
        <v>181</v>
      </c>
      <c r="E164" s="24">
        <f t="shared" si="66"/>
        <v>13844</v>
      </c>
      <c r="F164" s="24">
        <f t="shared" si="67"/>
        <v>7000</v>
      </c>
      <c r="G164" s="25">
        <f t="shared" si="65"/>
        <v>873</v>
      </c>
      <c r="H164" s="25">
        <f t="shared" si="65"/>
        <v>1059</v>
      </c>
      <c r="I164" s="25">
        <f t="shared" si="65"/>
        <v>2334</v>
      </c>
      <c r="J164" s="25">
        <f t="shared" si="65"/>
        <v>1249</v>
      </c>
      <c r="K164" s="25">
        <f t="shared" si="65"/>
        <v>1329</v>
      </c>
      <c r="L164" s="60"/>
    </row>
    <row r="165" spans="1:12" s="22" customFormat="1" ht="23.25" customHeight="1" x14ac:dyDescent="0.3">
      <c r="A165" s="68"/>
      <c r="B165" s="69" t="s">
        <v>70</v>
      </c>
      <c r="C165" s="71" t="s">
        <v>213</v>
      </c>
      <c r="D165" s="23" t="s">
        <v>172</v>
      </c>
      <c r="E165" s="45">
        <f>SUM(F165:L165)</f>
        <v>20085</v>
      </c>
      <c r="F165" s="45">
        <f>SUM(F166:F169)</f>
        <v>6063</v>
      </c>
      <c r="G165" s="46">
        <f t="shared" ref="G165:L165" si="68">SUM(G166:G169)</f>
        <v>2774</v>
      </c>
      <c r="H165" s="46">
        <f t="shared" si="68"/>
        <v>2648</v>
      </c>
      <c r="I165" s="46">
        <f t="shared" si="68"/>
        <v>2800</v>
      </c>
      <c r="J165" s="46">
        <f t="shared" si="68"/>
        <v>2800</v>
      </c>
      <c r="K165" s="46">
        <f t="shared" si="68"/>
        <v>3000</v>
      </c>
      <c r="L165" s="46">
        <f t="shared" si="68"/>
        <v>0</v>
      </c>
    </row>
    <row r="166" spans="1:12" s="22" customFormat="1" ht="23.25" customHeight="1" x14ac:dyDescent="0.3">
      <c r="A166" s="68"/>
      <c r="B166" s="69"/>
      <c r="C166" s="70"/>
      <c r="D166" s="23" t="s">
        <v>151</v>
      </c>
      <c r="E166" s="45">
        <f t="shared" ref="E166:E169" si="69">SUM(F166:L166)</f>
        <v>17</v>
      </c>
      <c r="F166" s="47"/>
      <c r="G166" s="48"/>
      <c r="H166" s="48">
        <v>17</v>
      </c>
      <c r="I166" s="48"/>
      <c r="J166" s="48"/>
      <c r="K166" s="48"/>
      <c r="L166" s="53"/>
    </row>
    <row r="167" spans="1:12" s="22" customFormat="1" ht="23.25" customHeight="1" x14ac:dyDescent="0.3">
      <c r="A167" s="68"/>
      <c r="B167" s="69"/>
      <c r="C167" s="70"/>
      <c r="D167" s="23" t="s">
        <v>152</v>
      </c>
      <c r="E167" s="45">
        <f t="shared" si="69"/>
        <v>6107</v>
      </c>
      <c r="F167" s="47">
        <v>1756</v>
      </c>
      <c r="G167" s="48">
        <v>900</v>
      </c>
      <c r="H167" s="48">
        <v>651</v>
      </c>
      <c r="I167" s="48">
        <v>900</v>
      </c>
      <c r="J167" s="48">
        <v>900</v>
      </c>
      <c r="K167" s="48">
        <v>1000</v>
      </c>
      <c r="L167" s="53"/>
    </row>
    <row r="168" spans="1:12" s="22" customFormat="1" ht="23.25" customHeight="1" x14ac:dyDescent="0.3">
      <c r="A168" s="68"/>
      <c r="B168" s="69"/>
      <c r="C168" s="70"/>
      <c r="D168" s="23" t="s">
        <v>180</v>
      </c>
      <c r="E168" s="45">
        <f t="shared" si="69"/>
        <v>13961</v>
      </c>
      <c r="F168" s="47">
        <v>4307</v>
      </c>
      <c r="G168" s="48">
        <v>1874</v>
      </c>
      <c r="H168" s="48">
        <v>1980</v>
      </c>
      <c r="I168" s="48">
        <v>1900</v>
      </c>
      <c r="J168" s="48">
        <v>1900</v>
      </c>
      <c r="K168" s="48">
        <v>2000</v>
      </c>
      <c r="L168" s="53"/>
    </row>
    <row r="169" spans="1:12" s="22" customFormat="1" ht="23.25" customHeight="1" x14ac:dyDescent="0.3">
      <c r="A169" s="68"/>
      <c r="B169" s="69"/>
      <c r="C169" s="70"/>
      <c r="D169" s="23" t="s">
        <v>181</v>
      </c>
      <c r="E169" s="45">
        <f t="shared" si="69"/>
        <v>0</v>
      </c>
      <c r="F169" s="47"/>
      <c r="G169" s="48"/>
      <c r="H169" s="48"/>
      <c r="I169" s="48"/>
      <c r="J169" s="48"/>
      <c r="K169" s="48"/>
      <c r="L169" s="53"/>
    </row>
    <row r="170" spans="1:12" s="22" customFormat="1" ht="23.25" customHeight="1" x14ac:dyDescent="0.3">
      <c r="A170" s="68"/>
      <c r="B170" s="69" t="s">
        <v>72</v>
      </c>
      <c r="C170" s="70" t="s">
        <v>214</v>
      </c>
      <c r="D170" s="23" t="s">
        <v>172</v>
      </c>
      <c r="E170" s="45">
        <f>SUM(F170:L170)</f>
        <v>8193</v>
      </c>
      <c r="F170" s="45">
        <f>SUM(F171:F174)</f>
        <v>6400</v>
      </c>
      <c r="G170" s="46">
        <f t="shared" ref="G170:L170" si="70">SUM(G171:G174)</f>
        <v>993</v>
      </c>
      <c r="H170" s="46">
        <f t="shared" si="70"/>
        <v>200</v>
      </c>
      <c r="I170" s="46">
        <f t="shared" si="70"/>
        <v>200</v>
      </c>
      <c r="J170" s="46">
        <f t="shared" si="70"/>
        <v>200</v>
      </c>
      <c r="K170" s="46">
        <f t="shared" si="70"/>
        <v>200</v>
      </c>
      <c r="L170" s="46">
        <f t="shared" si="70"/>
        <v>0</v>
      </c>
    </row>
    <row r="171" spans="1:12" s="22" customFormat="1" ht="23.25" customHeight="1" x14ac:dyDescent="0.3">
      <c r="A171" s="68"/>
      <c r="B171" s="69"/>
      <c r="C171" s="70"/>
      <c r="D171" s="23" t="s">
        <v>151</v>
      </c>
      <c r="E171" s="45">
        <f t="shared" ref="E171:E174" si="71">SUM(F171:L171)</f>
        <v>656</v>
      </c>
      <c r="F171" s="47"/>
      <c r="G171" s="48">
        <v>496</v>
      </c>
      <c r="H171" s="48">
        <v>40</v>
      </c>
      <c r="I171" s="48">
        <v>40</v>
      </c>
      <c r="J171" s="48">
        <v>40</v>
      </c>
      <c r="K171" s="48">
        <v>40</v>
      </c>
      <c r="L171" s="53"/>
    </row>
    <row r="172" spans="1:12" s="22" customFormat="1" ht="23.25" customHeight="1" x14ac:dyDescent="0.3">
      <c r="A172" s="68"/>
      <c r="B172" s="69"/>
      <c r="C172" s="70"/>
      <c r="D172" s="23" t="s">
        <v>152</v>
      </c>
      <c r="E172" s="45">
        <f t="shared" si="71"/>
        <v>229</v>
      </c>
      <c r="F172" s="47"/>
      <c r="G172" s="48">
        <v>149</v>
      </c>
      <c r="H172" s="48">
        <v>20</v>
      </c>
      <c r="I172" s="48">
        <v>20</v>
      </c>
      <c r="J172" s="48">
        <v>20</v>
      </c>
      <c r="K172" s="48">
        <v>20</v>
      </c>
      <c r="L172" s="53"/>
    </row>
    <row r="173" spans="1:12" s="22" customFormat="1" ht="23.25" customHeight="1" x14ac:dyDescent="0.3">
      <c r="A173" s="68"/>
      <c r="B173" s="69"/>
      <c r="C173" s="70"/>
      <c r="D173" s="23" t="s">
        <v>180</v>
      </c>
      <c r="E173" s="45">
        <f t="shared" si="71"/>
        <v>309</v>
      </c>
      <c r="F173" s="47"/>
      <c r="G173" s="48">
        <v>149</v>
      </c>
      <c r="H173" s="48">
        <v>40</v>
      </c>
      <c r="I173" s="48">
        <v>40</v>
      </c>
      <c r="J173" s="48">
        <v>40</v>
      </c>
      <c r="K173" s="48">
        <v>40</v>
      </c>
      <c r="L173" s="53"/>
    </row>
    <row r="174" spans="1:12" s="22" customFormat="1" ht="23.25" customHeight="1" x14ac:dyDescent="0.3">
      <c r="A174" s="68"/>
      <c r="B174" s="69"/>
      <c r="C174" s="70"/>
      <c r="D174" s="23" t="s">
        <v>181</v>
      </c>
      <c r="E174" s="45">
        <f t="shared" si="71"/>
        <v>6999</v>
      </c>
      <c r="F174" s="47">
        <v>6400</v>
      </c>
      <c r="G174" s="48">
        <v>199</v>
      </c>
      <c r="H174" s="48">
        <v>100</v>
      </c>
      <c r="I174" s="48">
        <v>100</v>
      </c>
      <c r="J174" s="48">
        <v>100</v>
      </c>
      <c r="K174" s="48">
        <v>100</v>
      </c>
      <c r="L174" s="53"/>
    </row>
    <row r="175" spans="1:12" s="22" customFormat="1" ht="23.25" customHeight="1" x14ac:dyDescent="0.3">
      <c r="A175" s="68"/>
      <c r="B175" s="69" t="s">
        <v>73</v>
      </c>
      <c r="C175" s="70" t="s">
        <v>74</v>
      </c>
      <c r="D175" s="23" t="s">
        <v>172</v>
      </c>
      <c r="E175" s="45">
        <f>SUM(F175:L175)</f>
        <v>3570</v>
      </c>
      <c r="F175" s="46">
        <f t="shared" ref="F175:L175" si="72">SUM(F176:F179)</f>
        <v>0</v>
      </c>
      <c r="G175" s="46">
        <f t="shared" si="72"/>
        <v>1850</v>
      </c>
      <c r="H175" s="46">
        <f t="shared" si="72"/>
        <v>600</v>
      </c>
      <c r="I175" s="46">
        <f t="shared" si="72"/>
        <v>1120</v>
      </c>
      <c r="J175" s="46">
        <f t="shared" si="72"/>
        <v>0</v>
      </c>
      <c r="K175" s="46">
        <f t="shared" si="72"/>
        <v>0</v>
      </c>
      <c r="L175" s="46">
        <f t="shared" si="72"/>
        <v>0</v>
      </c>
    </row>
    <row r="176" spans="1:12" s="22" customFormat="1" ht="23.25" customHeight="1" x14ac:dyDescent="0.3">
      <c r="A176" s="68"/>
      <c r="B176" s="69"/>
      <c r="C176" s="70"/>
      <c r="D176" s="23" t="s">
        <v>151</v>
      </c>
      <c r="E176" s="45">
        <f t="shared" ref="E176:E179" si="73">SUM(F176:L176)</f>
        <v>1600</v>
      </c>
      <c r="F176" s="54"/>
      <c r="G176" s="48">
        <v>1300</v>
      </c>
      <c r="H176" s="48">
        <v>300</v>
      </c>
      <c r="I176" s="48"/>
      <c r="J176" s="48"/>
      <c r="K176" s="48"/>
      <c r="L176" s="53"/>
    </row>
    <row r="177" spans="1:12" s="22" customFormat="1" ht="23.25" customHeight="1" x14ac:dyDescent="0.3">
      <c r="A177" s="68"/>
      <c r="B177" s="69"/>
      <c r="C177" s="70"/>
      <c r="D177" s="23" t="s">
        <v>152</v>
      </c>
      <c r="E177" s="45">
        <f t="shared" si="73"/>
        <v>908</v>
      </c>
      <c r="F177" s="54"/>
      <c r="G177" s="48">
        <v>90</v>
      </c>
      <c r="H177" s="48">
        <v>90</v>
      </c>
      <c r="I177" s="48">
        <v>728</v>
      </c>
      <c r="J177" s="48"/>
      <c r="K177" s="48"/>
      <c r="L177" s="53"/>
    </row>
    <row r="178" spans="1:12" s="22" customFormat="1" ht="23.25" customHeight="1" x14ac:dyDescent="0.3">
      <c r="A178" s="68"/>
      <c r="B178" s="69"/>
      <c r="C178" s="70"/>
      <c r="D178" s="23" t="s">
        <v>180</v>
      </c>
      <c r="E178" s="45">
        <f t="shared" si="73"/>
        <v>1062</v>
      </c>
      <c r="F178" s="54"/>
      <c r="G178" s="48">
        <v>460</v>
      </c>
      <c r="H178" s="48">
        <v>210</v>
      </c>
      <c r="I178" s="48">
        <v>392</v>
      </c>
      <c r="J178" s="48"/>
      <c r="K178" s="48"/>
      <c r="L178" s="53"/>
    </row>
    <row r="179" spans="1:12" s="22" customFormat="1" ht="23.25" customHeight="1" x14ac:dyDescent="0.3">
      <c r="A179" s="68"/>
      <c r="B179" s="69"/>
      <c r="C179" s="70"/>
      <c r="D179" s="23" t="s">
        <v>181</v>
      </c>
      <c r="E179" s="45">
        <f t="shared" si="73"/>
        <v>0</v>
      </c>
      <c r="F179" s="54"/>
      <c r="G179" s="48"/>
      <c r="H179" s="48"/>
      <c r="I179" s="48"/>
      <c r="J179" s="48"/>
      <c r="K179" s="48"/>
      <c r="L179" s="53"/>
    </row>
    <row r="180" spans="1:12" s="22" customFormat="1" ht="23.25" customHeight="1" x14ac:dyDescent="0.3">
      <c r="A180" s="68"/>
      <c r="B180" s="69" t="s">
        <v>75</v>
      </c>
      <c r="C180" s="70" t="s">
        <v>215</v>
      </c>
      <c r="D180" s="23" t="s">
        <v>172</v>
      </c>
      <c r="E180" s="45">
        <f>SUM(F180:L180)</f>
        <v>3200</v>
      </c>
      <c r="F180" s="46">
        <f t="shared" ref="F180:L180" si="74">SUM(F181:F184)</f>
        <v>0</v>
      </c>
      <c r="G180" s="46">
        <f t="shared" si="74"/>
        <v>0</v>
      </c>
      <c r="H180" s="46">
        <f t="shared" si="74"/>
        <v>450</v>
      </c>
      <c r="I180" s="46">
        <f t="shared" si="74"/>
        <v>2250</v>
      </c>
      <c r="J180" s="46">
        <f t="shared" si="74"/>
        <v>500</v>
      </c>
      <c r="K180" s="46">
        <f t="shared" si="74"/>
        <v>0</v>
      </c>
      <c r="L180" s="46">
        <f t="shared" si="74"/>
        <v>0</v>
      </c>
    </row>
    <row r="181" spans="1:12" s="22" customFormat="1" ht="23.25" customHeight="1" x14ac:dyDescent="0.3">
      <c r="A181" s="68"/>
      <c r="B181" s="69"/>
      <c r="C181" s="70"/>
      <c r="D181" s="23" t="s">
        <v>151</v>
      </c>
      <c r="E181" s="45">
        <f t="shared" ref="E181:E184" si="75">SUM(F181:L181)</f>
        <v>920</v>
      </c>
      <c r="F181" s="54"/>
      <c r="G181" s="48"/>
      <c r="H181" s="48">
        <v>145</v>
      </c>
      <c r="I181" s="48">
        <v>625</v>
      </c>
      <c r="J181" s="48">
        <v>150</v>
      </c>
      <c r="K181" s="48"/>
      <c r="L181" s="53"/>
    </row>
    <row r="182" spans="1:12" s="22" customFormat="1" ht="23.25" customHeight="1" x14ac:dyDescent="0.3">
      <c r="A182" s="68"/>
      <c r="B182" s="69"/>
      <c r="C182" s="70"/>
      <c r="D182" s="23" t="s">
        <v>152</v>
      </c>
      <c r="E182" s="45">
        <f t="shared" si="75"/>
        <v>222</v>
      </c>
      <c r="F182" s="54"/>
      <c r="G182" s="48"/>
      <c r="H182" s="48">
        <v>27</v>
      </c>
      <c r="I182" s="48">
        <v>150</v>
      </c>
      <c r="J182" s="48">
        <v>45</v>
      </c>
      <c r="K182" s="48"/>
      <c r="L182" s="53"/>
    </row>
    <row r="183" spans="1:12" s="22" customFormat="1" ht="23.25" customHeight="1" x14ac:dyDescent="0.3">
      <c r="A183" s="68"/>
      <c r="B183" s="69"/>
      <c r="C183" s="70"/>
      <c r="D183" s="23" t="s">
        <v>180</v>
      </c>
      <c r="E183" s="45">
        <f t="shared" si="75"/>
        <v>518</v>
      </c>
      <c r="F183" s="54"/>
      <c r="G183" s="48"/>
      <c r="H183" s="48">
        <v>63</v>
      </c>
      <c r="I183" s="48">
        <v>350</v>
      </c>
      <c r="J183" s="48">
        <v>105</v>
      </c>
      <c r="K183" s="48"/>
      <c r="L183" s="53"/>
    </row>
    <row r="184" spans="1:12" s="22" customFormat="1" ht="23.25" customHeight="1" x14ac:dyDescent="0.3">
      <c r="A184" s="68"/>
      <c r="B184" s="69"/>
      <c r="C184" s="70"/>
      <c r="D184" s="23" t="s">
        <v>181</v>
      </c>
      <c r="E184" s="45">
        <f t="shared" si="75"/>
        <v>1540</v>
      </c>
      <c r="F184" s="54"/>
      <c r="G184" s="48"/>
      <c r="H184" s="48">
        <v>215</v>
      </c>
      <c r="I184" s="48">
        <v>1125</v>
      </c>
      <c r="J184" s="48">
        <v>200</v>
      </c>
      <c r="K184" s="48"/>
      <c r="L184" s="53"/>
    </row>
    <row r="185" spans="1:12" s="22" customFormat="1" ht="23.25" customHeight="1" x14ac:dyDescent="0.3">
      <c r="A185" s="68"/>
      <c r="B185" s="69" t="s">
        <v>76</v>
      </c>
      <c r="C185" s="70" t="s">
        <v>216</v>
      </c>
      <c r="D185" s="23" t="s">
        <v>172</v>
      </c>
      <c r="E185" s="45">
        <f>SUM(F185:L185)</f>
        <v>3060</v>
      </c>
      <c r="F185" s="46">
        <f t="shared" ref="F185:L185" si="76">SUM(F186:F189)</f>
        <v>0</v>
      </c>
      <c r="G185" s="46">
        <f t="shared" si="76"/>
        <v>420</v>
      </c>
      <c r="H185" s="46">
        <f t="shared" si="76"/>
        <v>530</v>
      </c>
      <c r="I185" s="46">
        <f t="shared" si="76"/>
        <v>820</v>
      </c>
      <c r="J185" s="46">
        <f t="shared" si="76"/>
        <v>770</v>
      </c>
      <c r="K185" s="46">
        <f t="shared" si="76"/>
        <v>520</v>
      </c>
      <c r="L185" s="46">
        <f t="shared" si="76"/>
        <v>0</v>
      </c>
    </row>
    <row r="186" spans="1:12" s="22" customFormat="1" ht="23.25" customHeight="1" x14ac:dyDescent="0.3">
      <c r="A186" s="68"/>
      <c r="B186" s="69"/>
      <c r="C186" s="70"/>
      <c r="D186" s="23" t="s">
        <v>151</v>
      </c>
      <c r="E186" s="45">
        <f t="shared" ref="E186:E189" si="77">SUM(F186:L186)</f>
        <v>1150</v>
      </c>
      <c r="F186" s="54"/>
      <c r="G186" s="48">
        <v>150</v>
      </c>
      <c r="H186" s="48">
        <v>200</v>
      </c>
      <c r="I186" s="48">
        <v>300</v>
      </c>
      <c r="J186" s="48">
        <v>300</v>
      </c>
      <c r="K186" s="48">
        <v>200</v>
      </c>
      <c r="L186" s="53"/>
    </row>
    <row r="187" spans="1:12" s="22" customFormat="1" ht="23.25" customHeight="1" x14ac:dyDescent="0.3">
      <c r="A187" s="68"/>
      <c r="B187" s="69"/>
      <c r="C187" s="70"/>
      <c r="D187" s="23" t="s">
        <v>152</v>
      </c>
      <c r="E187" s="45">
        <f t="shared" si="77"/>
        <v>410</v>
      </c>
      <c r="F187" s="54"/>
      <c r="G187" s="48">
        <v>50</v>
      </c>
      <c r="H187" s="48">
        <v>60</v>
      </c>
      <c r="I187" s="48">
        <v>150</v>
      </c>
      <c r="J187" s="48">
        <v>100</v>
      </c>
      <c r="K187" s="48">
        <v>50</v>
      </c>
      <c r="L187" s="53"/>
    </row>
    <row r="188" spans="1:12" s="22" customFormat="1" ht="23.25" customHeight="1" x14ac:dyDescent="0.3">
      <c r="A188" s="68"/>
      <c r="B188" s="69"/>
      <c r="C188" s="70"/>
      <c r="D188" s="23" t="s">
        <v>180</v>
      </c>
      <c r="E188" s="45">
        <f t="shared" si="77"/>
        <v>1150</v>
      </c>
      <c r="F188" s="54"/>
      <c r="G188" s="48">
        <v>150</v>
      </c>
      <c r="H188" s="48">
        <v>200</v>
      </c>
      <c r="I188" s="48">
        <v>300</v>
      </c>
      <c r="J188" s="48">
        <v>300</v>
      </c>
      <c r="K188" s="48">
        <v>200</v>
      </c>
      <c r="L188" s="53"/>
    </row>
    <row r="189" spans="1:12" s="22" customFormat="1" ht="23.25" customHeight="1" x14ac:dyDescent="0.3">
      <c r="A189" s="68"/>
      <c r="B189" s="69"/>
      <c r="C189" s="70"/>
      <c r="D189" s="23" t="s">
        <v>181</v>
      </c>
      <c r="E189" s="45">
        <f t="shared" si="77"/>
        <v>350</v>
      </c>
      <c r="F189" s="54"/>
      <c r="G189" s="48">
        <v>70</v>
      </c>
      <c r="H189" s="48">
        <v>70</v>
      </c>
      <c r="I189" s="48">
        <v>70</v>
      </c>
      <c r="J189" s="48">
        <v>70</v>
      </c>
      <c r="K189" s="48">
        <v>70</v>
      </c>
      <c r="L189" s="53"/>
    </row>
    <row r="190" spans="1:12" s="22" customFormat="1" ht="23.25" customHeight="1" x14ac:dyDescent="0.3">
      <c r="A190" s="68"/>
      <c r="B190" s="69" t="s">
        <v>77</v>
      </c>
      <c r="C190" s="70" t="s">
        <v>217</v>
      </c>
      <c r="D190" s="23" t="s">
        <v>172</v>
      </c>
      <c r="E190" s="45">
        <f>SUM(F190:L190)</f>
        <v>2520</v>
      </c>
      <c r="F190" s="46">
        <f t="shared" ref="F190:L190" si="78">SUM(F191:F194)</f>
        <v>0</v>
      </c>
      <c r="G190" s="46">
        <f t="shared" si="78"/>
        <v>300</v>
      </c>
      <c r="H190" s="46">
        <f t="shared" si="78"/>
        <v>300</v>
      </c>
      <c r="I190" s="46">
        <f t="shared" si="78"/>
        <v>640</v>
      </c>
      <c r="J190" s="46">
        <f t="shared" si="78"/>
        <v>640</v>
      </c>
      <c r="K190" s="46">
        <f t="shared" si="78"/>
        <v>640</v>
      </c>
      <c r="L190" s="46">
        <f t="shared" si="78"/>
        <v>0</v>
      </c>
    </row>
    <row r="191" spans="1:12" s="22" customFormat="1" ht="23.25" customHeight="1" x14ac:dyDescent="0.3">
      <c r="A191" s="68"/>
      <c r="B191" s="69"/>
      <c r="C191" s="70"/>
      <c r="D191" s="23" t="s">
        <v>151</v>
      </c>
      <c r="E191" s="45">
        <f t="shared" ref="E191:E194" si="79">SUM(F191:L191)</f>
        <v>0</v>
      </c>
      <c r="F191" s="54"/>
      <c r="G191" s="48"/>
      <c r="H191" s="48"/>
      <c r="I191" s="48"/>
      <c r="J191" s="48"/>
      <c r="K191" s="48"/>
      <c r="L191" s="53"/>
    </row>
    <row r="192" spans="1:12" s="22" customFormat="1" ht="23.25" customHeight="1" x14ac:dyDescent="0.3">
      <c r="A192" s="68"/>
      <c r="B192" s="69"/>
      <c r="C192" s="70"/>
      <c r="D192" s="23" t="s">
        <v>152</v>
      </c>
      <c r="E192" s="45">
        <f t="shared" si="79"/>
        <v>360</v>
      </c>
      <c r="F192" s="54"/>
      <c r="G192" s="48">
        <v>30</v>
      </c>
      <c r="H192" s="48">
        <v>30</v>
      </c>
      <c r="I192" s="48">
        <v>100</v>
      </c>
      <c r="J192" s="48">
        <v>100</v>
      </c>
      <c r="K192" s="48">
        <v>100</v>
      </c>
      <c r="L192" s="53"/>
    </row>
    <row r="193" spans="1:12" s="22" customFormat="1" ht="23.25" customHeight="1" x14ac:dyDescent="0.3">
      <c r="A193" s="68"/>
      <c r="B193" s="69"/>
      <c r="C193" s="70"/>
      <c r="D193" s="23" t="s">
        <v>180</v>
      </c>
      <c r="E193" s="45">
        <f t="shared" si="79"/>
        <v>1825</v>
      </c>
      <c r="F193" s="54"/>
      <c r="G193" s="48">
        <v>200</v>
      </c>
      <c r="H193" s="48">
        <v>200</v>
      </c>
      <c r="I193" s="48">
        <v>475</v>
      </c>
      <c r="J193" s="48">
        <v>475</v>
      </c>
      <c r="K193" s="48">
        <v>475</v>
      </c>
      <c r="L193" s="53"/>
    </row>
    <row r="194" spans="1:12" s="22" customFormat="1" ht="23.25" customHeight="1" x14ac:dyDescent="0.3">
      <c r="A194" s="68"/>
      <c r="B194" s="69"/>
      <c r="C194" s="70"/>
      <c r="D194" s="23" t="s">
        <v>181</v>
      </c>
      <c r="E194" s="45">
        <f t="shared" si="79"/>
        <v>335</v>
      </c>
      <c r="F194" s="54"/>
      <c r="G194" s="48">
        <v>70</v>
      </c>
      <c r="H194" s="48">
        <v>70</v>
      </c>
      <c r="I194" s="48">
        <v>65</v>
      </c>
      <c r="J194" s="48">
        <v>65</v>
      </c>
      <c r="K194" s="48">
        <v>65</v>
      </c>
      <c r="L194" s="53"/>
    </row>
    <row r="195" spans="1:12" s="22" customFormat="1" ht="23.25" customHeight="1" x14ac:dyDescent="0.3">
      <c r="A195" s="68"/>
      <c r="B195" s="69" t="s">
        <v>79</v>
      </c>
      <c r="C195" s="70" t="s">
        <v>218</v>
      </c>
      <c r="D195" s="23" t="s">
        <v>172</v>
      </c>
      <c r="E195" s="45">
        <f>SUM(F195:L195)</f>
        <v>7000</v>
      </c>
      <c r="F195" s="46">
        <f t="shared" ref="F195:L195" si="80">SUM(F196:F199)</f>
        <v>0</v>
      </c>
      <c r="G195" s="46">
        <f t="shared" si="80"/>
        <v>0</v>
      </c>
      <c r="H195" s="46">
        <f t="shared" si="80"/>
        <v>0</v>
      </c>
      <c r="I195" s="46">
        <f t="shared" si="80"/>
        <v>800</v>
      </c>
      <c r="J195" s="46">
        <f t="shared" si="80"/>
        <v>6000</v>
      </c>
      <c r="K195" s="46">
        <f t="shared" si="80"/>
        <v>200</v>
      </c>
      <c r="L195" s="46">
        <f t="shared" si="80"/>
        <v>0</v>
      </c>
    </row>
    <row r="196" spans="1:12" s="22" customFormat="1" ht="23.25" customHeight="1" x14ac:dyDescent="0.3">
      <c r="A196" s="68"/>
      <c r="B196" s="69"/>
      <c r="C196" s="70"/>
      <c r="D196" s="23" t="s">
        <v>151</v>
      </c>
      <c r="E196" s="45">
        <f t="shared" ref="E196:E199" si="81">SUM(F196:L196)</f>
        <v>5600</v>
      </c>
      <c r="F196" s="54"/>
      <c r="G196" s="48"/>
      <c r="H196" s="48"/>
      <c r="I196" s="48">
        <v>640</v>
      </c>
      <c r="J196" s="48">
        <v>4800</v>
      </c>
      <c r="K196" s="48">
        <v>160</v>
      </c>
      <c r="L196" s="53"/>
    </row>
    <row r="197" spans="1:12" s="22" customFormat="1" ht="23.25" customHeight="1" x14ac:dyDescent="0.3">
      <c r="A197" s="68"/>
      <c r="B197" s="69"/>
      <c r="C197" s="70"/>
      <c r="D197" s="23" t="s">
        <v>152</v>
      </c>
      <c r="E197" s="45">
        <f t="shared" si="81"/>
        <v>0</v>
      </c>
      <c r="F197" s="54"/>
      <c r="G197" s="48"/>
      <c r="H197" s="48"/>
      <c r="I197" s="48"/>
      <c r="J197" s="48"/>
      <c r="K197" s="48"/>
      <c r="L197" s="53"/>
    </row>
    <row r="198" spans="1:12" s="22" customFormat="1" ht="23.25" customHeight="1" x14ac:dyDescent="0.3">
      <c r="A198" s="68"/>
      <c r="B198" s="69"/>
      <c r="C198" s="70"/>
      <c r="D198" s="23" t="s">
        <v>180</v>
      </c>
      <c r="E198" s="45">
        <f t="shared" si="81"/>
        <v>1400</v>
      </c>
      <c r="F198" s="54"/>
      <c r="G198" s="48"/>
      <c r="H198" s="48"/>
      <c r="I198" s="48">
        <v>160</v>
      </c>
      <c r="J198" s="48">
        <v>1200</v>
      </c>
      <c r="K198" s="48">
        <v>40</v>
      </c>
      <c r="L198" s="53"/>
    </row>
    <row r="199" spans="1:12" s="22" customFormat="1" ht="23.25" customHeight="1" x14ac:dyDescent="0.3">
      <c r="A199" s="68"/>
      <c r="B199" s="69"/>
      <c r="C199" s="70"/>
      <c r="D199" s="23" t="s">
        <v>181</v>
      </c>
      <c r="E199" s="45">
        <f t="shared" si="81"/>
        <v>0</v>
      </c>
      <c r="F199" s="54"/>
      <c r="G199" s="48"/>
      <c r="H199" s="48"/>
      <c r="I199" s="48"/>
      <c r="J199" s="48"/>
      <c r="K199" s="48"/>
      <c r="L199" s="53"/>
    </row>
    <row r="200" spans="1:12" s="22" customFormat="1" ht="23.25" customHeight="1" x14ac:dyDescent="0.3">
      <c r="A200" s="68"/>
      <c r="B200" s="69" t="s">
        <v>219</v>
      </c>
      <c r="C200" s="70" t="s">
        <v>220</v>
      </c>
      <c r="D200" s="23" t="s">
        <v>172</v>
      </c>
      <c r="E200" s="45">
        <f>SUM(F200:L200)</f>
        <v>932</v>
      </c>
      <c r="F200" s="46">
        <f t="shared" ref="F200:L200" si="82">SUM(F201:F204)</f>
        <v>0</v>
      </c>
      <c r="G200" s="46">
        <f t="shared" si="82"/>
        <v>363</v>
      </c>
      <c r="H200" s="46">
        <f t="shared" si="82"/>
        <v>359</v>
      </c>
      <c r="I200" s="46">
        <f t="shared" si="82"/>
        <v>70</v>
      </c>
      <c r="J200" s="46">
        <f t="shared" si="82"/>
        <v>70</v>
      </c>
      <c r="K200" s="46">
        <f t="shared" si="82"/>
        <v>70</v>
      </c>
      <c r="L200" s="46">
        <f t="shared" si="82"/>
        <v>0</v>
      </c>
    </row>
    <row r="201" spans="1:12" s="22" customFormat="1" ht="23.25" customHeight="1" x14ac:dyDescent="0.3">
      <c r="A201" s="68"/>
      <c r="B201" s="69"/>
      <c r="C201" s="70"/>
      <c r="D201" s="23" t="s">
        <v>151</v>
      </c>
      <c r="E201" s="45">
        <f t="shared" ref="E201:E204" si="83">SUM(F201:L201)</f>
        <v>504</v>
      </c>
      <c r="F201" s="54"/>
      <c r="G201" s="48">
        <v>180</v>
      </c>
      <c r="H201" s="48">
        <v>177</v>
      </c>
      <c r="I201" s="48">
        <v>49</v>
      </c>
      <c r="J201" s="48">
        <v>49</v>
      </c>
      <c r="K201" s="48">
        <v>49</v>
      </c>
      <c r="L201" s="53"/>
    </row>
    <row r="202" spans="1:12" s="22" customFormat="1" ht="23.25" customHeight="1" x14ac:dyDescent="0.3">
      <c r="A202" s="68"/>
      <c r="B202" s="69"/>
      <c r="C202" s="70"/>
      <c r="D202" s="23" t="s">
        <v>152</v>
      </c>
      <c r="E202" s="45">
        <f t="shared" si="83"/>
        <v>131</v>
      </c>
      <c r="F202" s="54"/>
      <c r="G202" s="48">
        <v>55</v>
      </c>
      <c r="H202" s="48">
        <v>55</v>
      </c>
      <c r="I202" s="48">
        <v>7</v>
      </c>
      <c r="J202" s="48">
        <v>7</v>
      </c>
      <c r="K202" s="48">
        <v>7</v>
      </c>
      <c r="L202" s="53"/>
    </row>
    <row r="203" spans="1:12" s="22" customFormat="1" ht="23.25" customHeight="1" x14ac:dyDescent="0.3">
      <c r="A203" s="68"/>
      <c r="B203" s="69"/>
      <c r="C203" s="70"/>
      <c r="D203" s="23" t="s">
        <v>180</v>
      </c>
      <c r="E203" s="45">
        <f t="shared" si="83"/>
        <v>297</v>
      </c>
      <c r="F203" s="54"/>
      <c r="G203" s="48">
        <v>128</v>
      </c>
      <c r="H203" s="48">
        <v>127</v>
      </c>
      <c r="I203" s="48">
        <v>14</v>
      </c>
      <c r="J203" s="48">
        <v>14</v>
      </c>
      <c r="K203" s="48">
        <v>14</v>
      </c>
      <c r="L203" s="53"/>
    </row>
    <row r="204" spans="1:12" s="22" customFormat="1" ht="23.25" customHeight="1" x14ac:dyDescent="0.3">
      <c r="A204" s="68"/>
      <c r="B204" s="69"/>
      <c r="C204" s="70"/>
      <c r="D204" s="23" t="s">
        <v>181</v>
      </c>
      <c r="E204" s="45">
        <f t="shared" si="83"/>
        <v>0</v>
      </c>
      <c r="F204" s="54"/>
      <c r="G204" s="48"/>
      <c r="H204" s="48"/>
      <c r="I204" s="48"/>
      <c r="J204" s="48"/>
      <c r="K204" s="48"/>
      <c r="L204" s="53"/>
    </row>
    <row r="205" spans="1:12" s="22" customFormat="1" ht="23.25" customHeight="1" x14ac:dyDescent="0.3">
      <c r="A205" s="68"/>
      <c r="B205" s="69" t="s">
        <v>82</v>
      </c>
      <c r="C205" s="70" t="s">
        <v>221</v>
      </c>
      <c r="D205" s="23" t="s">
        <v>172</v>
      </c>
      <c r="E205" s="45">
        <f>SUM(F205:L205)</f>
        <v>5480</v>
      </c>
      <c r="F205" s="46">
        <f t="shared" ref="F205:L205" si="84">SUM(F206:F209)</f>
        <v>0</v>
      </c>
      <c r="G205" s="46">
        <f t="shared" si="84"/>
        <v>1048</v>
      </c>
      <c r="H205" s="46">
        <f t="shared" si="84"/>
        <v>1048</v>
      </c>
      <c r="I205" s="46">
        <f t="shared" si="84"/>
        <v>1048</v>
      </c>
      <c r="J205" s="46">
        <f t="shared" si="84"/>
        <v>1048</v>
      </c>
      <c r="K205" s="46">
        <f t="shared" si="84"/>
        <v>1288</v>
      </c>
      <c r="L205" s="46">
        <f t="shared" si="84"/>
        <v>0</v>
      </c>
    </row>
    <row r="206" spans="1:12" s="22" customFormat="1" ht="23.25" customHeight="1" x14ac:dyDescent="0.3">
      <c r="A206" s="68"/>
      <c r="B206" s="69"/>
      <c r="C206" s="70"/>
      <c r="D206" s="23" t="s">
        <v>151</v>
      </c>
      <c r="E206" s="45">
        <f t="shared" ref="E206:E209" si="85">SUM(F206:L206)</f>
        <v>240</v>
      </c>
      <c r="F206" s="54"/>
      <c r="G206" s="48">
        <v>40</v>
      </c>
      <c r="H206" s="48">
        <v>40</v>
      </c>
      <c r="I206" s="48">
        <v>40</v>
      </c>
      <c r="J206" s="48">
        <v>40</v>
      </c>
      <c r="K206" s="48">
        <v>80</v>
      </c>
      <c r="L206" s="53"/>
    </row>
    <row r="207" spans="1:12" s="22" customFormat="1" ht="23.25" customHeight="1" x14ac:dyDescent="0.3">
      <c r="A207" s="68"/>
      <c r="B207" s="69"/>
      <c r="C207" s="70"/>
      <c r="D207" s="23" t="s">
        <v>152</v>
      </c>
      <c r="E207" s="45">
        <f t="shared" si="85"/>
        <v>880</v>
      </c>
      <c r="F207" s="54"/>
      <c r="G207" s="48">
        <v>160</v>
      </c>
      <c r="H207" s="48">
        <v>160</v>
      </c>
      <c r="I207" s="48">
        <v>160</v>
      </c>
      <c r="J207" s="48">
        <v>160</v>
      </c>
      <c r="K207" s="48">
        <v>240</v>
      </c>
      <c r="L207" s="53"/>
    </row>
    <row r="208" spans="1:12" s="22" customFormat="1" ht="23.25" customHeight="1" x14ac:dyDescent="0.3">
      <c r="A208" s="68"/>
      <c r="B208" s="69"/>
      <c r="C208" s="70"/>
      <c r="D208" s="23" t="s">
        <v>180</v>
      </c>
      <c r="E208" s="45">
        <f t="shared" si="85"/>
        <v>1620</v>
      </c>
      <c r="F208" s="54"/>
      <c r="G208" s="48">
        <v>324</v>
      </c>
      <c r="H208" s="48">
        <v>324</v>
      </c>
      <c r="I208" s="48">
        <v>324</v>
      </c>
      <c r="J208" s="48">
        <v>324</v>
      </c>
      <c r="K208" s="48">
        <v>324</v>
      </c>
      <c r="L208" s="53"/>
    </row>
    <row r="209" spans="1:12" s="22" customFormat="1" ht="23.25" customHeight="1" x14ac:dyDescent="0.3">
      <c r="A209" s="68"/>
      <c r="B209" s="69"/>
      <c r="C209" s="70"/>
      <c r="D209" s="23" t="s">
        <v>181</v>
      </c>
      <c r="E209" s="45">
        <f t="shared" si="85"/>
        <v>2740</v>
      </c>
      <c r="F209" s="54"/>
      <c r="G209" s="48">
        <v>524</v>
      </c>
      <c r="H209" s="48">
        <v>524</v>
      </c>
      <c r="I209" s="48">
        <v>524</v>
      </c>
      <c r="J209" s="48">
        <v>524</v>
      </c>
      <c r="K209" s="48">
        <v>644</v>
      </c>
      <c r="L209" s="53"/>
    </row>
    <row r="210" spans="1:12" s="22" customFormat="1" ht="23.25" customHeight="1" x14ac:dyDescent="0.3">
      <c r="A210" s="68"/>
      <c r="B210" s="69" t="s">
        <v>222</v>
      </c>
      <c r="C210" s="71" t="s">
        <v>223</v>
      </c>
      <c r="D210" s="23" t="s">
        <v>172</v>
      </c>
      <c r="E210" s="45">
        <f>SUM(F210:L210)</f>
        <v>3080</v>
      </c>
      <c r="F210" s="45">
        <f>SUM(F211:F214)</f>
        <v>2000</v>
      </c>
      <c r="G210" s="46">
        <f t="shared" ref="G210:L210" si="86">SUM(G211:G214)</f>
        <v>0</v>
      </c>
      <c r="H210" s="46">
        <f t="shared" si="86"/>
        <v>120</v>
      </c>
      <c r="I210" s="46">
        <f t="shared" si="86"/>
        <v>240</v>
      </c>
      <c r="J210" s="46">
        <f t="shared" si="86"/>
        <v>240</v>
      </c>
      <c r="K210" s="46">
        <f t="shared" si="86"/>
        <v>480</v>
      </c>
      <c r="L210" s="46">
        <f t="shared" si="86"/>
        <v>0</v>
      </c>
    </row>
    <row r="211" spans="1:12" s="22" customFormat="1" ht="23.25" customHeight="1" x14ac:dyDescent="0.3">
      <c r="A211" s="68"/>
      <c r="B211" s="69"/>
      <c r="C211" s="70"/>
      <c r="D211" s="23" t="s">
        <v>151</v>
      </c>
      <c r="E211" s="45">
        <f t="shared" ref="E211:E214" si="87">SUM(F211:L211)</f>
        <v>1000</v>
      </c>
      <c r="F211" s="47">
        <v>1000</v>
      </c>
      <c r="G211" s="48"/>
      <c r="H211" s="48"/>
      <c r="I211" s="48"/>
      <c r="J211" s="48"/>
      <c r="K211" s="48"/>
      <c r="L211" s="53"/>
    </row>
    <row r="212" spans="1:12" s="22" customFormat="1" ht="23.25" customHeight="1" x14ac:dyDescent="0.3">
      <c r="A212" s="68"/>
      <c r="B212" s="69"/>
      <c r="C212" s="70"/>
      <c r="D212" s="23" t="s">
        <v>152</v>
      </c>
      <c r="E212" s="45">
        <f t="shared" si="87"/>
        <v>120</v>
      </c>
      <c r="F212" s="47">
        <v>120</v>
      </c>
      <c r="G212" s="48"/>
      <c r="H212" s="48"/>
      <c r="I212" s="48"/>
      <c r="J212" s="48"/>
      <c r="K212" s="48"/>
      <c r="L212" s="53"/>
    </row>
    <row r="213" spans="1:12" s="22" customFormat="1" ht="23.25" customHeight="1" x14ac:dyDescent="0.3">
      <c r="A213" s="68"/>
      <c r="B213" s="69"/>
      <c r="C213" s="70"/>
      <c r="D213" s="23" t="s">
        <v>180</v>
      </c>
      <c r="E213" s="45">
        <f t="shared" si="87"/>
        <v>820</v>
      </c>
      <c r="F213" s="47">
        <v>280</v>
      </c>
      <c r="G213" s="48"/>
      <c r="H213" s="48">
        <v>60</v>
      </c>
      <c r="I213" s="48">
        <v>120</v>
      </c>
      <c r="J213" s="48">
        <v>120</v>
      </c>
      <c r="K213" s="48">
        <v>240</v>
      </c>
      <c r="L213" s="53"/>
    </row>
    <row r="214" spans="1:12" s="22" customFormat="1" ht="23.25" customHeight="1" x14ac:dyDescent="0.3">
      <c r="A214" s="68"/>
      <c r="B214" s="69"/>
      <c r="C214" s="70"/>
      <c r="D214" s="23" t="s">
        <v>181</v>
      </c>
      <c r="E214" s="45">
        <f t="shared" si="87"/>
        <v>1140</v>
      </c>
      <c r="F214" s="47">
        <v>600</v>
      </c>
      <c r="G214" s="48"/>
      <c r="H214" s="48">
        <v>60</v>
      </c>
      <c r="I214" s="48">
        <v>120</v>
      </c>
      <c r="J214" s="48">
        <v>120</v>
      </c>
      <c r="K214" s="48">
        <v>240</v>
      </c>
      <c r="L214" s="53"/>
    </row>
    <row r="215" spans="1:12" s="22" customFormat="1" ht="23.25" customHeight="1" x14ac:dyDescent="0.3">
      <c r="A215" s="68"/>
      <c r="B215" s="69" t="s">
        <v>85</v>
      </c>
      <c r="C215" s="70" t="s">
        <v>224</v>
      </c>
      <c r="D215" s="23" t="s">
        <v>172</v>
      </c>
      <c r="E215" s="45">
        <f>SUM(F215:L215)</f>
        <v>80000</v>
      </c>
      <c r="F215" s="46">
        <f t="shared" ref="F215:L215" si="88">SUM(F216:F219)</f>
        <v>0</v>
      </c>
      <c r="G215" s="46">
        <f t="shared" si="88"/>
        <v>8000</v>
      </c>
      <c r="H215" s="46">
        <f t="shared" si="88"/>
        <v>18000</v>
      </c>
      <c r="I215" s="46">
        <f t="shared" si="88"/>
        <v>18000</v>
      </c>
      <c r="J215" s="46">
        <f t="shared" si="88"/>
        <v>18000</v>
      </c>
      <c r="K215" s="46">
        <f t="shared" si="88"/>
        <v>18000</v>
      </c>
      <c r="L215" s="46">
        <f t="shared" si="88"/>
        <v>0</v>
      </c>
    </row>
    <row r="216" spans="1:12" s="22" customFormat="1" ht="23.25" customHeight="1" x14ac:dyDescent="0.3">
      <c r="A216" s="68"/>
      <c r="B216" s="69"/>
      <c r="C216" s="70"/>
      <c r="D216" s="23" t="s">
        <v>151</v>
      </c>
      <c r="E216" s="45">
        <f t="shared" ref="E216:E219" si="89">SUM(F216:L216)</f>
        <v>24000</v>
      </c>
      <c r="F216" s="54"/>
      <c r="G216" s="48">
        <v>2400</v>
      </c>
      <c r="H216" s="48">
        <v>5400</v>
      </c>
      <c r="I216" s="48">
        <v>5400</v>
      </c>
      <c r="J216" s="48">
        <v>5400</v>
      </c>
      <c r="K216" s="48">
        <v>5400</v>
      </c>
      <c r="L216" s="53"/>
    </row>
    <row r="217" spans="1:12" s="22" customFormat="1" ht="23.25" customHeight="1" x14ac:dyDescent="0.3">
      <c r="A217" s="68"/>
      <c r="B217" s="69"/>
      <c r="C217" s="70"/>
      <c r="D217" s="23" t="s">
        <v>152</v>
      </c>
      <c r="E217" s="45">
        <f t="shared" si="89"/>
        <v>7200</v>
      </c>
      <c r="F217" s="54"/>
      <c r="G217" s="48">
        <v>720</v>
      </c>
      <c r="H217" s="48">
        <v>1620</v>
      </c>
      <c r="I217" s="48">
        <v>1620</v>
      </c>
      <c r="J217" s="48">
        <v>1620</v>
      </c>
      <c r="K217" s="48">
        <v>1620</v>
      </c>
      <c r="L217" s="53"/>
    </row>
    <row r="218" spans="1:12" s="22" customFormat="1" ht="23.25" customHeight="1" x14ac:dyDescent="0.3">
      <c r="A218" s="68"/>
      <c r="B218" s="69"/>
      <c r="C218" s="70"/>
      <c r="D218" s="23" t="s">
        <v>180</v>
      </c>
      <c r="E218" s="45">
        <f t="shared" si="89"/>
        <v>48800</v>
      </c>
      <c r="F218" s="54"/>
      <c r="G218" s="48">
        <v>4880</v>
      </c>
      <c r="H218" s="48">
        <v>10980</v>
      </c>
      <c r="I218" s="48">
        <v>10980</v>
      </c>
      <c r="J218" s="48">
        <v>10980</v>
      </c>
      <c r="K218" s="48">
        <v>10980</v>
      </c>
      <c r="L218" s="53"/>
    </row>
    <row r="219" spans="1:12" s="22" customFormat="1" ht="23.25" customHeight="1" x14ac:dyDescent="0.3">
      <c r="A219" s="68"/>
      <c r="B219" s="69"/>
      <c r="C219" s="70"/>
      <c r="D219" s="23" t="s">
        <v>181</v>
      </c>
      <c r="E219" s="45">
        <f t="shared" si="89"/>
        <v>0</v>
      </c>
      <c r="F219" s="54"/>
      <c r="G219" s="48"/>
      <c r="H219" s="48"/>
      <c r="I219" s="48"/>
      <c r="J219" s="48"/>
      <c r="K219" s="48"/>
      <c r="L219" s="53"/>
    </row>
    <row r="220" spans="1:12" s="22" customFormat="1" ht="23.25" customHeight="1" x14ac:dyDescent="0.3">
      <c r="A220" s="74"/>
      <c r="B220" s="69" t="s">
        <v>86</v>
      </c>
      <c r="C220" s="70" t="s">
        <v>225</v>
      </c>
      <c r="D220" s="23" t="s">
        <v>172</v>
      </c>
      <c r="E220" s="45">
        <f>SUM(F220:L220)</f>
        <v>3320</v>
      </c>
      <c r="F220" s="46">
        <f t="shared" ref="F220:L220" si="90">SUM(F221:F224)</f>
        <v>0</v>
      </c>
      <c r="G220" s="46">
        <f t="shared" si="90"/>
        <v>0</v>
      </c>
      <c r="H220" s="46">
        <f t="shared" si="90"/>
        <v>20</v>
      </c>
      <c r="I220" s="46">
        <f t="shared" si="90"/>
        <v>1600</v>
      </c>
      <c r="J220" s="46">
        <f t="shared" si="90"/>
        <v>800</v>
      </c>
      <c r="K220" s="46">
        <f t="shared" si="90"/>
        <v>900</v>
      </c>
      <c r="L220" s="46">
        <f t="shared" si="90"/>
        <v>0</v>
      </c>
    </row>
    <row r="221" spans="1:12" s="22" customFormat="1" ht="23.25" customHeight="1" x14ac:dyDescent="0.3">
      <c r="A221" s="74"/>
      <c r="B221" s="69"/>
      <c r="C221" s="70"/>
      <c r="D221" s="23" t="s">
        <v>151</v>
      </c>
      <c r="E221" s="45">
        <f t="shared" ref="E221:E224" si="91">SUM(F221:L221)</f>
        <v>1650</v>
      </c>
      <c r="F221" s="54"/>
      <c r="G221" s="48"/>
      <c r="H221" s="48"/>
      <c r="I221" s="48">
        <v>800</v>
      </c>
      <c r="J221" s="48">
        <v>400</v>
      </c>
      <c r="K221" s="48">
        <v>450</v>
      </c>
      <c r="L221" s="53"/>
    </row>
    <row r="222" spans="1:12" s="22" customFormat="1" ht="23.25" customHeight="1" x14ac:dyDescent="0.3">
      <c r="A222" s="74"/>
      <c r="B222" s="69"/>
      <c r="C222" s="70"/>
      <c r="D222" s="23" t="s">
        <v>152</v>
      </c>
      <c r="E222" s="45">
        <f t="shared" si="91"/>
        <v>495</v>
      </c>
      <c r="F222" s="54"/>
      <c r="G222" s="48"/>
      <c r="H222" s="48"/>
      <c r="I222" s="48">
        <v>240</v>
      </c>
      <c r="J222" s="48">
        <v>120</v>
      </c>
      <c r="K222" s="48">
        <v>135</v>
      </c>
      <c r="L222" s="53"/>
    </row>
    <row r="223" spans="1:12" s="22" customFormat="1" ht="23.25" customHeight="1" x14ac:dyDescent="0.3">
      <c r="A223" s="74"/>
      <c r="B223" s="69"/>
      <c r="C223" s="70"/>
      <c r="D223" s="23" t="s">
        <v>180</v>
      </c>
      <c r="E223" s="45">
        <f t="shared" si="91"/>
        <v>515</v>
      </c>
      <c r="F223" s="54"/>
      <c r="G223" s="48"/>
      <c r="H223" s="48">
        <v>20</v>
      </c>
      <c r="I223" s="48">
        <v>240</v>
      </c>
      <c r="J223" s="48">
        <v>120</v>
      </c>
      <c r="K223" s="48">
        <v>135</v>
      </c>
      <c r="L223" s="53"/>
    </row>
    <row r="224" spans="1:12" s="22" customFormat="1" ht="23.25" customHeight="1" x14ac:dyDescent="0.3">
      <c r="A224" s="74"/>
      <c r="B224" s="69"/>
      <c r="C224" s="70"/>
      <c r="D224" s="23" t="s">
        <v>181</v>
      </c>
      <c r="E224" s="45">
        <f t="shared" si="91"/>
        <v>660</v>
      </c>
      <c r="F224" s="54"/>
      <c r="G224" s="48"/>
      <c r="H224" s="48"/>
      <c r="I224" s="48">
        <v>320</v>
      </c>
      <c r="J224" s="48">
        <v>160</v>
      </c>
      <c r="K224" s="48">
        <v>180</v>
      </c>
      <c r="L224" s="53"/>
    </row>
    <row r="225" spans="1:12" s="22" customFormat="1" ht="23.25" customHeight="1" x14ac:dyDescent="0.3">
      <c r="A225" s="74"/>
      <c r="B225" s="69" t="s">
        <v>88</v>
      </c>
      <c r="C225" s="70" t="s">
        <v>226</v>
      </c>
      <c r="D225" s="23" t="s">
        <v>172</v>
      </c>
      <c r="E225" s="45">
        <f>SUM(F225:L225)</f>
        <v>8850</v>
      </c>
      <c r="F225" s="45">
        <f>SUM(F226:F229)</f>
        <v>5312</v>
      </c>
      <c r="G225" s="46">
        <f t="shared" ref="G225:L225" si="92">SUM(G226:G229)</f>
        <v>656</v>
      </c>
      <c r="H225" s="46">
        <f t="shared" si="92"/>
        <v>725</v>
      </c>
      <c r="I225" s="46">
        <f t="shared" si="92"/>
        <v>719</v>
      </c>
      <c r="J225" s="46">
        <f t="shared" si="92"/>
        <v>719</v>
      </c>
      <c r="K225" s="46">
        <f t="shared" si="92"/>
        <v>719</v>
      </c>
      <c r="L225" s="46">
        <f t="shared" si="92"/>
        <v>0</v>
      </c>
    </row>
    <row r="226" spans="1:12" s="22" customFormat="1" ht="23.25" customHeight="1" x14ac:dyDescent="0.3">
      <c r="A226" s="74"/>
      <c r="B226" s="69"/>
      <c r="C226" s="70"/>
      <c r="D226" s="23" t="s">
        <v>151</v>
      </c>
      <c r="E226" s="45">
        <f t="shared" ref="E226:E229" si="93">SUM(F226:L226)</f>
        <v>1026</v>
      </c>
      <c r="F226" s="47">
        <v>779</v>
      </c>
      <c r="G226" s="48">
        <v>45</v>
      </c>
      <c r="H226" s="48">
        <v>55</v>
      </c>
      <c r="I226" s="48">
        <v>49</v>
      </c>
      <c r="J226" s="48">
        <v>49</v>
      </c>
      <c r="K226" s="48">
        <v>49</v>
      </c>
      <c r="L226" s="53"/>
    </row>
    <row r="227" spans="1:12" s="22" customFormat="1" ht="23.25" customHeight="1" x14ac:dyDescent="0.3">
      <c r="A227" s="74"/>
      <c r="B227" s="69"/>
      <c r="C227" s="70"/>
      <c r="D227" s="23" t="s">
        <v>152</v>
      </c>
      <c r="E227" s="45">
        <f t="shared" si="93"/>
        <v>0</v>
      </c>
      <c r="F227" s="47"/>
      <c r="G227" s="48"/>
      <c r="H227" s="48"/>
      <c r="I227" s="48"/>
      <c r="J227" s="48"/>
      <c r="K227" s="48"/>
      <c r="L227" s="53"/>
    </row>
    <row r="228" spans="1:12" s="22" customFormat="1" ht="23.25" customHeight="1" x14ac:dyDescent="0.3">
      <c r="A228" s="74"/>
      <c r="B228" s="69"/>
      <c r="C228" s="70"/>
      <c r="D228" s="23" t="s">
        <v>180</v>
      </c>
      <c r="E228" s="45">
        <f t="shared" si="93"/>
        <v>7824</v>
      </c>
      <c r="F228" s="47">
        <v>4533</v>
      </c>
      <c r="G228" s="48">
        <v>611</v>
      </c>
      <c r="H228" s="48">
        <v>670</v>
      </c>
      <c r="I228" s="48">
        <v>670</v>
      </c>
      <c r="J228" s="48">
        <v>670</v>
      </c>
      <c r="K228" s="48">
        <v>670</v>
      </c>
      <c r="L228" s="53"/>
    </row>
    <row r="229" spans="1:12" s="22" customFormat="1" ht="23.25" customHeight="1" x14ac:dyDescent="0.3">
      <c r="A229" s="74"/>
      <c r="B229" s="69"/>
      <c r="C229" s="70"/>
      <c r="D229" s="23" t="s">
        <v>181</v>
      </c>
      <c r="E229" s="45">
        <f t="shared" si="93"/>
        <v>0</v>
      </c>
      <c r="F229" s="47"/>
      <c r="G229" s="48"/>
      <c r="H229" s="48"/>
      <c r="I229" s="48"/>
      <c r="J229" s="48"/>
      <c r="K229" s="48"/>
      <c r="L229" s="53"/>
    </row>
    <row r="230" spans="1:12" s="22" customFormat="1" ht="23.25" customHeight="1" x14ac:dyDescent="0.3">
      <c r="A230" s="74"/>
      <c r="B230" s="69" t="s">
        <v>89</v>
      </c>
      <c r="C230" s="70" t="s">
        <v>227</v>
      </c>
      <c r="D230" s="23" t="s">
        <v>172</v>
      </c>
      <c r="E230" s="45">
        <f>SUM(F230:L230)</f>
        <v>900</v>
      </c>
      <c r="F230" s="46">
        <f t="shared" ref="F230:L230" si="94">SUM(F231:F234)</f>
        <v>0</v>
      </c>
      <c r="G230" s="46">
        <f t="shared" si="94"/>
        <v>20</v>
      </c>
      <c r="H230" s="46">
        <f t="shared" si="94"/>
        <v>120</v>
      </c>
      <c r="I230" s="46">
        <f t="shared" si="94"/>
        <v>20</v>
      </c>
      <c r="J230" s="46">
        <f t="shared" si="94"/>
        <v>110</v>
      </c>
      <c r="K230" s="46">
        <f t="shared" si="94"/>
        <v>630</v>
      </c>
      <c r="L230" s="46">
        <f t="shared" si="94"/>
        <v>0</v>
      </c>
    </row>
    <row r="231" spans="1:12" s="22" customFormat="1" ht="23.25" customHeight="1" x14ac:dyDescent="0.3">
      <c r="A231" s="74"/>
      <c r="B231" s="69"/>
      <c r="C231" s="70"/>
      <c r="D231" s="23" t="s">
        <v>151</v>
      </c>
      <c r="E231" s="45">
        <f t="shared" ref="E231:E234" si="95">SUM(F231:L231)</f>
        <v>390</v>
      </c>
      <c r="F231" s="54"/>
      <c r="G231" s="48"/>
      <c r="H231" s="48">
        <v>40</v>
      </c>
      <c r="I231" s="48"/>
      <c r="J231" s="48">
        <v>50</v>
      </c>
      <c r="K231" s="48">
        <v>300</v>
      </c>
      <c r="L231" s="53"/>
    </row>
    <row r="232" spans="1:12" s="22" customFormat="1" ht="23.25" customHeight="1" x14ac:dyDescent="0.3">
      <c r="A232" s="74"/>
      <c r="B232" s="69"/>
      <c r="C232" s="70"/>
      <c r="D232" s="23" t="s">
        <v>152</v>
      </c>
      <c r="E232" s="45">
        <f t="shared" si="95"/>
        <v>90</v>
      </c>
      <c r="F232" s="54"/>
      <c r="G232" s="48"/>
      <c r="H232" s="48">
        <v>20</v>
      </c>
      <c r="I232" s="48"/>
      <c r="J232" s="48">
        <v>20</v>
      </c>
      <c r="K232" s="48">
        <v>50</v>
      </c>
      <c r="L232" s="53"/>
    </row>
    <row r="233" spans="1:12" s="22" customFormat="1" ht="23.25" customHeight="1" x14ac:dyDescent="0.3">
      <c r="A233" s="74"/>
      <c r="B233" s="69"/>
      <c r="C233" s="70"/>
      <c r="D233" s="23" t="s">
        <v>180</v>
      </c>
      <c r="E233" s="45">
        <f t="shared" si="95"/>
        <v>340</v>
      </c>
      <c r="F233" s="54"/>
      <c r="G233" s="48">
        <v>10</v>
      </c>
      <c r="H233" s="48">
        <v>40</v>
      </c>
      <c r="I233" s="48">
        <v>10</v>
      </c>
      <c r="J233" s="48">
        <v>30</v>
      </c>
      <c r="K233" s="48">
        <v>250</v>
      </c>
      <c r="L233" s="53"/>
    </row>
    <row r="234" spans="1:12" s="22" customFormat="1" ht="23.25" customHeight="1" x14ac:dyDescent="0.3">
      <c r="A234" s="74"/>
      <c r="B234" s="69"/>
      <c r="C234" s="70"/>
      <c r="D234" s="23" t="s">
        <v>181</v>
      </c>
      <c r="E234" s="45">
        <f t="shared" si="95"/>
        <v>80</v>
      </c>
      <c r="F234" s="54"/>
      <c r="G234" s="48">
        <v>10</v>
      </c>
      <c r="H234" s="48">
        <v>20</v>
      </c>
      <c r="I234" s="48">
        <v>10</v>
      </c>
      <c r="J234" s="48">
        <v>10</v>
      </c>
      <c r="K234" s="48">
        <v>30</v>
      </c>
      <c r="L234" s="53"/>
    </row>
    <row r="235" spans="1:12" s="22" customFormat="1" ht="23.25" customHeight="1" x14ac:dyDescent="0.3">
      <c r="A235" s="74"/>
      <c r="B235" s="69" t="s">
        <v>90</v>
      </c>
      <c r="C235" s="70" t="s">
        <v>228</v>
      </c>
      <c r="D235" s="23" t="s">
        <v>172</v>
      </c>
      <c r="E235" s="45">
        <f>SUM(F235:L235)</f>
        <v>15046</v>
      </c>
      <c r="F235" s="45">
        <f>SUM(F236:F240)</f>
        <v>3968</v>
      </c>
      <c r="G235" s="46">
        <f t="shared" ref="G235:L235" si="96">SUM(G236:G239)</f>
        <v>1816</v>
      </c>
      <c r="H235" s="46">
        <f t="shared" si="96"/>
        <v>1997</v>
      </c>
      <c r="I235" s="46">
        <f t="shared" si="96"/>
        <v>2196</v>
      </c>
      <c r="J235" s="46">
        <f t="shared" si="96"/>
        <v>2414</v>
      </c>
      <c r="K235" s="46">
        <f t="shared" si="96"/>
        <v>2655</v>
      </c>
      <c r="L235" s="46">
        <f t="shared" si="96"/>
        <v>0</v>
      </c>
    </row>
    <row r="236" spans="1:12" s="22" customFormat="1" ht="23.25" customHeight="1" x14ac:dyDescent="0.3">
      <c r="A236" s="74"/>
      <c r="B236" s="69"/>
      <c r="C236" s="70"/>
      <c r="D236" s="23" t="s">
        <v>151</v>
      </c>
      <c r="E236" s="45">
        <f t="shared" ref="E236:E239" si="97">SUM(F236:L236)</f>
        <v>1439</v>
      </c>
      <c r="F236" s="47">
        <v>143</v>
      </c>
      <c r="G236" s="48">
        <v>213</v>
      </c>
      <c r="H236" s="48">
        <v>234</v>
      </c>
      <c r="I236" s="48">
        <v>257</v>
      </c>
      <c r="J236" s="48">
        <v>282</v>
      </c>
      <c r="K236" s="48">
        <v>310</v>
      </c>
      <c r="L236" s="53"/>
    </row>
    <row r="237" spans="1:12" s="22" customFormat="1" ht="23.25" customHeight="1" x14ac:dyDescent="0.3">
      <c r="A237" s="74"/>
      <c r="B237" s="69"/>
      <c r="C237" s="70"/>
      <c r="D237" s="23" t="s">
        <v>152</v>
      </c>
      <c r="E237" s="45">
        <f t="shared" si="97"/>
        <v>2055</v>
      </c>
      <c r="F237" s="47">
        <v>769</v>
      </c>
      <c r="G237" s="48">
        <v>211</v>
      </c>
      <c r="H237" s="48">
        <v>232</v>
      </c>
      <c r="I237" s="48">
        <v>255</v>
      </c>
      <c r="J237" s="48">
        <v>280</v>
      </c>
      <c r="K237" s="48">
        <v>308</v>
      </c>
      <c r="L237" s="53"/>
    </row>
    <row r="238" spans="1:12" s="22" customFormat="1" ht="23.25" customHeight="1" x14ac:dyDescent="0.3">
      <c r="A238" s="74"/>
      <c r="B238" s="69"/>
      <c r="C238" s="70"/>
      <c r="D238" s="23" t="s">
        <v>180</v>
      </c>
      <c r="E238" s="45">
        <f t="shared" si="97"/>
        <v>11552</v>
      </c>
      <c r="F238" s="47">
        <v>3056</v>
      </c>
      <c r="G238" s="48">
        <v>1392</v>
      </c>
      <c r="H238" s="48">
        <v>1531</v>
      </c>
      <c r="I238" s="48">
        <v>1684</v>
      </c>
      <c r="J238" s="48">
        <v>1852</v>
      </c>
      <c r="K238" s="48">
        <v>2037</v>
      </c>
      <c r="L238" s="53"/>
    </row>
    <row r="239" spans="1:12" s="22" customFormat="1" ht="23.25" customHeight="1" x14ac:dyDescent="0.3">
      <c r="A239" s="74"/>
      <c r="B239" s="69"/>
      <c r="C239" s="70"/>
      <c r="D239" s="23" t="s">
        <v>181</v>
      </c>
      <c r="E239" s="45">
        <f t="shared" si="97"/>
        <v>0</v>
      </c>
      <c r="F239" s="47"/>
      <c r="G239" s="48"/>
      <c r="H239" s="48"/>
      <c r="I239" s="48"/>
      <c r="J239" s="48"/>
      <c r="K239" s="48"/>
      <c r="L239" s="53"/>
    </row>
    <row r="240" spans="1:12" s="22" customFormat="1" ht="23.25" customHeight="1" x14ac:dyDescent="0.3">
      <c r="A240" s="74"/>
      <c r="B240" s="69" t="s">
        <v>91</v>
      </c>
      <c r="C240" s="70" t="s">
        <v>229</v>
      </c>
      <c r="D240" s="23" t="s">
        <v>172</v>
      </c>
      <c r="E240" s="45">
        <f>SUM(F240:L240)</f>
        <v>0</v>
      </c>
      <c r="F240" s="46">
        <f t="shared" ref="F240:L240" si="98">SUM(F241:F244)</f>
        <v>0</v>
      </c>
      <c r="G240" s="46">
        <f t="shared" si="98"/>
        <v>0</v>
      </c>
      <c r="H240" s="46">
        <f t="shared" si="98"/>
        <v>0</v>
      </c>
      <c r="I240" s="46">
        <f t="shared" si="98"/>
        <v>0</v>
      </c>
      <c r="J240" s="46">
        <f t="shared" si="98"/>
        <v>0</v>
      </c>
      <c r="K240" s="46">
        <f t="shared" si="98"/>
        <v>0</v>
      </c>
      <c r="L240" s="46">
        <f t="shared" si="98"/>
        <v>0</v>
      </c>
    </row>
    <row r="241" spans="1:12" s="22" customFormat="1" ht="23.25" customHeight="1" x14ac:dyDescent="0.3">
      <c r="A241" s="74"/>
      <c r="B241" s="69"/>
      <c r="C241" s="70"/>
      <c r="D241" s="23" t="s">
        <v>151</v>
      </c>
      <c r="E241" s="45">
        <f t="shared" ref="E241:E244" si="99">SUM(F241:L241)</f>
        <v>0</v>
      </c>
      <c r="F241" s="47"/>
      <c r="G241" s="48"/>
      <c r="H241" s="48"/>
      <c r="I241" s="48"/>
      <c r="J241" s="48"/>
      <c r="K241" s="48"/>
      <c r="L241" s="53"/>
    </row>
    <row r="242" spans="1:12" s="22" customFormat="1" ht="23.25" customHeight="1" x14ac:dyDescent="0.3">
      <c r="A242" s="74"/>
      <c r="B242" s="69"/>
      <c r="C242" s="70"/>
      <c r="D242" s="23" t="s">
        <v>152</v>
      </c>
      <c r="E242" s="45">
        <f t="shared" si="99"/>
        <v>0</v>
      </c>
      <c r="F242" s="47"/>
      <c r="G242" s="48"/>
      <c r="H242" s="48"/>
      <c r="I242" s="48"/>
      <c r="J242" s="48"/>
      <c r="K242" s="48"/>
      <c r="L242" s="53"/>
    </row>
    <row r="243" spans="1:12" s="22" customFormat="1" ht="23.25" customHeight="1" x14ac:dyDescent="0.3">
      <c r="A243" s="74"/>
      <c r="B243" s="69"/>
      <c r="C243" s="70"/>
      <c r="D243" s="23" t="s">
        <v>180</v>
      </c>
      <c r="E243" s="45">
        <f t="shared" si="99"/>
        <v>0</v>
      </c>
      <c r="F243" s="47"/>
      <c r="G243" s="48"/>
      <c r="H243" s="48"/>
      <c r="I243" s="48"/>
      <c r="J243" s="48"/>
      <c r="K243" s="48"/>
      <c r="L243" s="53"/>
    </row>
    <row r="244" spans="1:12" s="22" customFormat="1" ht="23.25" customHeight="1" x14ac:dyDescent="0.3">
      <c r="A244" s="74"/>
      <c r="B244" s="69"/>
      <c r="C244" s="70"/>
      <c r="D244" s="23" t="s">
        <v>181</v>
      </c>
      <c r="E244" s="45">
        <f t="shared" si="99"/>
        <v>0</v>
      </c>
      <c r="F244" s="47"/>
      <c r="G244" s="48"/>
      <c r="H244" s="48"/>
      <c r="I244" s="48"/>
      <c r="J244" s="48"/>
      <c r="K244" s="48"/>
      <c r="L244" s="53"/>
    </row>
    <row r="245" spans="1:12" ht="23.25" customHeight="1" x14ac:dyDescent="0.3">
      <c r="A245" s="72" t="s">
        <v>113</v>
      </c>
      <c r="B245" s="73"/>
      <c r="C245" s="72" t="s">
        <v>230</v>
      </c>
      <c r="D245" s="23" t="s">
        <v>172</v>
      </c>
      <c r="E245" s="24">
        <f>SUM(F245:K245)</f>
        <v>18744</v>
      </c>
      <c r="F245" s="24">
        <f>SUM(F250,F255,F260,F265,F270,F275,F280,F285,F290)</f>
        <v>20</v>
      </c>
      <c r="G245" s="25">
        <f t="shared" ref="G245:K249" si="100">SUM(G250,G255,G260,G265,G270,G275,G280,G285,G290)</f>
        <v>2716</v>
      </c>
      <c r="H245" s="25">
        <f t="shared" si="100"/>
        <v>3611</v>
      </c>
      <c r="I245" s="25">
        <f t="shared" si="100"/>
        <v>5904</v>
      </c>
      <c r="J245" s="25">
        <f t="shared" si="100"/>
        <v>4117</v>
      </c>
      <c r="K245" s="25">
        <f t="shared" si="100"/>
        <v>2376</v>
      </c>
      <c r="L245" s="60"/>
    </row>
    <row r="246" spans="1:12" ht="23.25" customHeight="1" x14ac:dyDescent="0.3">
      <c r="A246" s="72"/>
      <c r="B246" s="73"/>
      <c r="C246" s="72"/>
      <c r="D246" s="23" t="s">
        <v>151</v>
      </c>
      <c r="E246" s="24">
        <f t="shared" ref="E246:E249" si="101">SUM(F246:K246)</f>
        <v>4088</v>
      </c>
      <c r="F246" s="24">
        <f t="shared" ref="F246:F249" si="102">SUM(F251,F256,F261,F266,F271,F276,F281,F286,F291)</f>
        <v>0</v>
      </c>
      <c r="G246" s="25">
        <f t="shared" si="100"/>
        <v>600</v>
      </c>
      <c r="H246" s="25">
        <f t="shared" si="100"/>
        <v>1801</v>
      </c>
      <c r="I246" s="25">
        <f t="shared" si="100"/>
        <v>1355</v>
      </c>
      <c r="J246" s="25">
        <f t="shared" si="100"/>
        <v>166</v>
      </c>
      <c r="K246" s="25">
        <f t="shared" si="100"/>
        <v>166</v>
      </c>
      <c r="L246" s="60"/>
    </row>
    <row r="247" spans="1:12" ht="23.25" customHeight="1" x14ac:dyDescent="0.3">
      <c r="A247" s="72"/>
      <c r="B247" s="73"/>
      <c r="C247" s="72"/>
      <c r="D247" s="23" t="s">
        <v>152</v>
      </c>
      <c r="E247" s="24">
        <f t="shared" si="101"/>
        <v>2009</v>
      </c>
      <c r="F247" s="24">
        <f t="shared" si="102"/>
        <v>0</v>
      </c>
      <c r="G247" s="25">
        <f t="shared" si="100"/>
        <v>626</v>
      </c>
      <c r="H247" s="25">
        <f t="shared" si="100"/>
        <v>499</v>
      </c>
      <c r="I247" s="25">
        <f t="shared" si="100"/>
        <v>460</v>
      </c>
      <c r="J247" s="25">
        <f t="shared" si="100"/>
        <v>262</v>
      </c>
      <c r="K247" s="25">
        <f t="shared" si="100"/>
        <v>162</v>
      </c>
      <c r="L247" s="60"/>
    </row>
    <row r="248" spans="1:12" ht="23.25" customHeight="1" x14ac:dyDescent="0.3">
      <c r="A248" s="72"/>
      <c r="B248" s="73"/>
      <c r="C248" s="72"/>
      <c r="D248" s="23" t="s">
        <v>180</v>
      </c>
      <c r="E248" s="24">
        <f t="shared" si="101"/>
        <v>12361</v>
      </c>
      <c r="F248" s="24">
        <f t="shared" si="102"/>
        <v>20</v>
      </c>
      <c r="G248" s="25">
        <f t="shared" si="100"/>
        <v>1490</v>
      </c>
      <c r="H248" s="25">
        <f t="shared" si="100"/>
        <v>1175</v>
      </c>
      <c r="I248" s="25">
        <f t="shared" si="100"/>
        <v>4089</v>
      </c>
      <c r="J248" s="25">
        <f t="shared" si="100"/>
        <v>3539</v>
      </c>
      <c r="K248" s="25">
        <f t="shared" si="100"/>
        <v>2048</v>
      </c>
      <c r="L248" s="60"/>
    </row>
    <row r="249" spans="1:12" ht="23.25" customHeight="1" x14ac:dyDescent="0.3">
      <c r="A249" s="72"/>
      <c r="B249" s="73"/>
      <c r="C249" s="72"/>
      <c r="D249" s="23" t="s">
        <v>181</v>
      </c>
      <c r="E249" s="24">
        <f t="shared" si="101"/>
        <v>286</v>
      </c>
      <c r="F249" s="24">
        <f t="shared" si="102"/>
        <v>0</v>
      </c>
      <c r="G249" s="25">
        <f t="shared" si="100"/>
        <v>0</v>
      </c>
      <c r="H249" s="25">
        <f t="shared" si="100"/>
        <v>136</v>
      </c>
      <c r="I249" s="25">
        <f t="shared" si="100"/>
        <v>0</v>
      </c>
      <c r="J249" s="25">
        <f t="shared" si="100"/>
        <v>150</v>
      </c>
      <c r="K249" s="25">
        <f t="shared" si="100"/>
        <v>0</v>
      </c>
      <c r="L249" s="60"/>
    </row>
    <row r="250" spans="1:12" ht="23.25" customHeight="1" x14ac:dyDescent="0.3">
      <c r="A250" s="68"/>
      <c r="B250" s="69" t="s">
        <v>102</v>
      </c>
      <c r="C250" s="71" t="s">
        <v>231</v>
      </c>
      <c r="D250" s="23" t="s">
        <v>172</v>
      </c>
      <c r="E250" s="45">
        <f>SUM(F250:L250)</f>
        <v>7740</v>
      </c>
      <c r="F250" s="46">
        <f t="shared" ref="F250:L250" si="103">SUM(F251:F254)</f>
        <v>0</v>
      </c>
      <c r="G250" s="46">
        <f t="shared" si="103"/>
        <v>371</v>
      </c>
      <c r="H250" s="46">
        <f t="shared" si="103"/>
        <v>1039</v>
      </c>
      <c r="I250" s="46">
        <f t="shared" si="103"/>
        <v>1910</v>
      </c>
      <c r="J250" s="46">
        <f t="shared" si="103"/>
        <v>2110</v>
      </c>
      <c r="K250" s="46">
        <f t="shared" si="103"/>
        <v>2310</v>
      </c>
      <c r="L250" s="46">
        <f t="shared" si="103"/>
        <v>0</v>
      </c>
    </row>
    <row r="251" spans="1:12" ht="23.25" customHeight="1" x14ac:dyDescent="0.3">
      <c r="A251" s="68"/>
      <c r="B251" s="69"/>
      <c r="C251" s="70"/>
      <c r="D251" s="23" t="s">
        <v>151</v>
      </c>
      <c r="E251" s="45">
        <f t="shared" ref="E251:E254" si="104">SUM(F251:L251)</f>
        <v>450</v>
      </c>
      <c r="F251" s="47"/>
      <c r="G251" s="48"/>
      <c r="H251" s="48"/>
      <c r="I251" s="48">
        <v>150</v>
      </c>
      <c r="J251" s="48">
        <v>150</v>
      </c>
      <c r="K251" s="48">
        <v>150</v>
      </c>
      <c r="L251" s="53"/>
    </row>
    <row r="252" spans="1:12" ht="23.25" customHeight="1" x14ac:dyDescent="0.3">
      <c r="A252" s="68"/>
      <c r="B252" s="69"/>
      <c r="C252" s="70"/>
      <c r="D252" s="23" t="s">
        <v>152</v>
      </c>
      <c r="E252" s="45">
        <f t="shared" si="104"/>
        <v>582</v>
      </c>
      <c r="F252" s="47"/>
      <c r="G252" s="48">
        <v>51</v>
      </c>
      <c r="H252" s="48">
        <v>51</v>
      </c>
      <c r="I252" s="48">
        <v>160</v>
      </c>
      <c r="J252" s="48">
        <v>160</v>
      </c>
      <c r="K252" s="48">
        <v>160</v>
      </c>
      <c r="L252" s="53"/>
    </row>
    <row r="253" spans="1:12" ht="23.25" customHeight="1" x14ac:dyDescent="0.3">
      <c r="A253" s="68"/>
      <c r="B253" s="69"/>
      <c r="C253" s="70"/>
      <c r="D253" s="23" t="s">
        <v>180</v>
      </c>
      <c r="E253" s="45">
        <f t="shared" si="104"/>
        <v>6708</v>
      </c>
      <c r="F253" s="47"/>
      <c r="G253" s="48">
        <v>320</v>
      </c>
      <c r="H253" s="48">
        <v>988</v>
      </c>
      <c r="I253" s="48">
        <v>1600</v>
      </c>
      <c r="J253" s="48">
        <v>1800</v>
      </c>
      <c r="K253" s="48">
        <v>2000</v>
      </c>
      <c r="L253" s="53"/>
    </row>
    <row r="254" spans="1:12" ht="23.25" customHeight="1" x14ac:dyDescent="0.3">
      <c r="A254" s="68"/>
      <c r="B254" s="69"/>
      <c r="C254" s="70"/>
      <c r="D254" s="23" t="s">
        <v>181</v>
      </c>
      <c r="E254" s="45">
        <f t="shared" si="104"/>
        <v>0</v>
      </c>
      <c r="F254" s="47"/>
      <c r="G254" s="48"/>
      <c r="H254" s="48"/>
      <c r="I254" s="48"/>
      <c r="J254" s="48"/>
      <c r="K254" s="48"/>
      <c r="L254" s="53"/>
    </row>
    <row r="255" spans="1:12" ht="23.25" customHeight="1" x14ac:dyDescent="0.3">
      <c r="A255" s="68"/>
      <c r="B255" s="69" t="s">
        <v>104</v>
      </c>
      <c r="C255" s="70" t="s">
        <v>232</v>
      </c>
      <c r="D255" s="23" t="s">
        <v>172</v>
      </c>
      <c r="E255" s="45">
        <f>SUM(F255:L255)</f>
        <v>140</v>
      </c>
      <c r="F255" s="46">
        <f t="shared" ref="F255:L255" si="105">SUM(F256:F259)</f>
        <v>0</v>
      </c>
      <c r="G255" s="46">
        <f t="shared" si="105"/>
        <v>0</v>
      </c>
      <c r="H255" s="46">
        <f t="shared" si="105"/>
        <v>0</v>
      </c>
      <c r="I255" s="46">
        <f t="shared" si="105"/>
        <v>140</v>
      </c>
      <c r="J255" s="46">
        <f t="shared" si="105"/>
        <v>0</v>
      </c>
      <c r="K255" s="46">
        <f t="shared" si="105"/>
        <v>0</v>
      </c>
      <c r="L255" s="46">
        <f t="shared" si="105"/>
        <v>0</v>
      </c>
    </row>
    <row r="256" spans="1:12" ht="23.25" customHeight="1" x14ac:dyDescent="0.3">
      <c r="A256" s="68"/>
      <c r="B256" s="69"/>
      <c r="C256" s="70"/>
      <c r="D256" s="23" t="s">
        <v>151</v>
      </c>
      <c r="E256" s="45">
        <f t="shared" ref="E256:E259" si="106">SUM(F256:L256)</f>
        <v>0</v>
      </c>
      <c r="F256" s="47"/>
      <c r="G256" s="48"/>
      <c r="H256" s="48"/>
      <c r="I256" s="48"/>
      <c r="J256" s="48"/>
      <c r="K256" s="48"/>
      <c r="L256" s="53"/>
    </row>
    <row r="257" spans="1:12" ht="23.25" customHeight="1" x14ac:dyDescent="0.3">
      <c r="A257" s="68"/>
      <c r="B257" s="69"/>
      <c r="C257" s="70"/>
      <c r="D257" s="23" t="s">
        <v>152</v>
      </c>
      <c r="E257" s="45">
        <f t="shared" si="106"/>
        <v>0</v>
      </c>
      <c r="F257" s="47"/>
      <c r="G257" s="48"/>
      <c r="H257" s="48"/>
      <c r="I257" s="48"/>
      <c r="J257" s="48"/>
      <c r="K257" s="48"/>
      <c r="L257" s="53"/>
    </row>
    <row r="258" spans="1:12" ht="23.25" customHeight="1" x14ac:dyDescent="0.3">
      <c r="A258" s="68"/>
      <c r="B258" s="69"/>
      <c r="C258" s="70"/>
      <c r="D258" s="23" t="s">
        <v>180</v>
      </c>
      <c r="E258" s="45">
        <f t="shared" si="106"/>
        <v>140</v>
      </c>
      <c r="F258" s="47"/>
      <c r="G258" s="48"/>
      <c r="H258" s="48"/>
      <c r="I258" s="48">
        <v>140</v>
      </c>
      <c r="J258" s="48"/>
      <c r="K258" s="48"/>
      <c r="L258" s="53"/>
    </row>
    <row r="259" spans="1:12" ht="23.25" customHeight="1" x14ac:dyDescent="0.3">
      <c r="A259" s="68"/>
      <c r="B259" s="69"/>
      <c r="C259" s="70"/>
      <c r="D259" s="23" t="s">
        <v>181</v>
      </c>
      <c r="E259" s="45">
        <f t="shared" si="106"/>
        <v>0</v>
      </c>
      <c r="F259" s="47"/>
      <c r="G259" s="48"/>
      <c r="H259" s="48"/>
      <c r="I259" s="48"/>
      <c r="J259" s="48"/>
      <c r="K259" s="48"/>
      <c r="L259" s="53"/>
    </row>
    <row r="260" spans="1:12" ht="23.25" customHeight="1" x14ac:dyDescent="0.3">
      <c r="A260" s="68"/>
      <c r="B260" s="69" t="s">
        <v>106</v>
      </c>
      <c r="C260" s="70" t="s">
        <v>233</v>
      </c>
      <c r="D260" s="23" t="s">
        <v>172</v>
      </c>
      <c r="E260" s="45">
        <f>SUM(F260:L260)</f>
        <v>347</v>
      </c>
      <c r="F260" s="46">
        <f t="shared" ref="F260:L260" si="107">SUM(F261:F264)</f>
        <v>0</v>
      </c>
      <c r="G260" s="46">
        <f t="shared" si="107"/>
        <v>0</v>
      </c>
      <c r="H260" s="46">
        <f t="shared" si="107"/>
        <v>230</v>
      </c>
      <c r="I260" s="46">
        <f t="shared" si="107"/>
        <v>39</v>
      </c>
      <c r="J260" s="46">
        <f t="shared" si="107"/>
        <v>39</v>
      </c>
      <c r="K260" s="46">
        <f t="shared" si="107"/>
        <v>39</v>
      </c>
      <c r="L260" s="46">
        <f t="shared" si="107"/>
        <v>0</v>
      </c>
    </row>
    <row r="261" spans="1:12" ht="23.25" customHeight="1" x14ac:dyDescent="0.3">
      <c r="A261" s="68"/>
      <c r="B261" s="69"/>
      <c r="C261" s="70"/>
      <c r="D261" s="23" t="s">
        <v>151</v>
      </c>
      <c r="E261" s="45">
        <f t="shared" ref="E261:E264" si="108">SUM(F261:L261)</f>
        <v>0</v>
      </c>
      <c r="F261" s="54"/>
      <c r="G261" s="48"/>
      <c r="H261" s="48"/>
      <c r="I261" s="48"/>
      <c r="J261" s="48"/>
      <c r="K261" s="48"/>
      <c r="L261" s="53"/>
    </row>
    <row r="262" spans="1:12" ht="23.25" customHeight="1" x14ac:dyDescent="0.3">
      <c r="A262" s="68"/>
      <c r="B262" s="69"/>
      <c r="C262" s="70"/>
      <c r="D262" s="23" t="s">
        <v>152</v>
      </c>
      <c r="E262" s="45">
        <f t="shared" si="108"/>
        <v>0</v>
      </c>
      <c r="F262" s="54"/>
      <c r="G262" s="48"/>
      <c r="H262" s="48"/>
      <c r="I262" s="48"/>
      <c r="J262" s="48"/>
      <c r="K262" s="48"/>
      <c r="L262" s="53"/>
    </row>
    <row r="263" spans="1:12" ht="23.25" customHeight="1" x14ac:dyDescent="0.3">
      <c r="A263" s="68"/>
      <c r="B263" s="69"/>
      <c r="C263" s="70"/>
      <c r="D263" s="23" t="s">
        <v>180</v>
      </c>
      <c r="E263" s="45">
        <f t="shared" si="108"/>
        <v>211</v>
      </c>
      <c r="F263" s="54"/>
      <c r="G263" s="48"/>
      <c r="H263" s="51">
        <v>94</v>
      </c>
      <c r="I263" s="48">
        <v>39</v>
      </c>
      <c r="J263" s="48">
        <v>39</v>
      </c>
      <c r="K263" s="48">
        <v>39</v>
      </c>
      <c r="L263" s="53"/>
    </row>
    <row r="264" spans="1:12" ht="23.25" customHeight="1" x14ac:dyDescent="0.3">
      <c r="A264" s="68"/>
      <c r="B264" s="69"/>
      <c r="C264" s="70"/>
      <c r="D264" s="23" t="s">
        <v>181</v>
      </c>
      <c r="E264" s="45">
        <f t="shared" si="108"/>
        <v>136</v>
      </c>
      <c r="F264" s="54"/>
      <c r="G264" s="48"/>
      <c r="H264" s="48">
        <v>136</v>
      </c>
      <c r="I264" s="48"/>
      <c r="J264" s="48"/>
      <c r="K264" s="48"/>
      <c r="L264" s="53"/>
    </row>
    <row r="265" spans="1:12" ht="23.25" customHeight="1" x14ac:dyDescent="0.3">
      <c r="A265" s="68"/>
      <c r="B265" s="69" t="s">
        <v>107</v>
      </c>
      <c r="C265" s="70" t="s">
        <v>234</v>
      </c>
      <c r="D265" s="23" t="s">
        <v>172</v>
      </c>
      <c r="E265" s="45">
        <f>SUM(F265:L265)</f>
        <v>2600</v>
      </c>
      <c r="F265" s="45">
        <f>SUM(F266:F269)</f>
        <v>20</v>
      </c>
      <c r="G265" s="46">
        <f t="shared" ref="G265:L265" si="109">SUM(G266:G269)</f>
        <v>90</v>
      </c>
      <c r="H265" s="46">
        <f t="shared" si="109"/>
        <v>0</v>
      </c>
      <c r="I265" s="46">
        <f t="shared" si="109"/>
        <v>550</v>
      </c>
      <c r="J265" s="46">
        <f t="shared" si="109"/>
        <v>1940</v>
      </c>
      <c r="K265" s="46">
        <f t="shared" si="109"/>
        <v>0</v>
      </c>
      <c r="L265" s="46">
        <f t="shared" si="109"/>
        <v>0</v>
      </c>
    </row>
    <row r="266" spans="1:12" ht="23.25" customHeight="1" x14ac:dyDescent="0.3">
      <c r="A266" s="68"/>
      <c r="B266" s="69"/>
      <c r="C266" s="70"/>
      <c r="D266" s="23" t="s">
        <v>151</v>
      </c>
      <c r="E266" s="45">
        <f t="shared" ref="E266:E269" si="110">SUM(F266:L266)</f>
        <v>0</v>
      </c>
      <c r="F266" s="47"/>
      <c r="G266" s="48"/>
      <c r="H266" s="48"/>
      <c r="I266" s="48"/>
      <c r="J266" s="48"/>
      <c r="K266" s="48"/>
      <c r="L266" s="53"/>
    </row>
    <row r="267" spans="1:12" ht="23.25" customHeight="1" x14ac:dyDescent="0.3">
      <c r="A267" s="68"/>
      <c r="B267" s="69"/>
      <c r="C267" s="70"/>
      <c r="D267" s="23" t="s">
        <v>152</v>
      </c>
      <c r="E267" s="45">
        <f t="shared" si="110"/>
        <v>100</v>
      </c>
      <c r="F267" s="47"/>
      <c r="G267" s="48"/>
      <c r="H267" s="48"/>
      <c r="I267" s="48"/>
      <c r="J267" s="48">
        <v>100</v>
      </c>
      <c r="K267" s="48"/>
      <c r="L267" s="53"/>
    </row>
    <row r="268" spans="1:12" ht="23.25" customHeight="1" x14ac:dyDescent="0.3">
      <c r="A268" s="68"/>
      <c r="B268" s="69"/>
      <c r="C268" s="70"/>
      <c r="D268" s="23" t="s">
        <v>180</v>
      </c>
      <c r="E268" s="45">
        <f t="shared" si="110"/>
        <v>2350</v>
      </c>
      <c r="F268" s="47">
        <v>20</v>
      </c>
      <c r="G268" s="48">
        <v>90</v>
      </c>
      <c r="H268" s="48"/>
      <c r="I268" s="48">
        <v>550</v>
      </c>
      <c r="J268" s="48">
        <v>1690</v>
      </c>
      <c r="K268" s="48"/>
      <c r="L268" s="53"/>
    </row>
    <row r="269" spans="1:12" ht="23.25" customHeight="1" x14ac:dyDescent="0.3">
      <c r="A269" s="68"/>
      <c r="B269" s="69"/>
      <c r="C269" s="70"/>
      <c r="D269" s="23" t="s">
        <v>181</v>
      </c>
      <c r="E269" s="45">
        <f t="shared" si="110"/>
        <v>150</v>
      </c>
      <c r="F269" s="47"/>
      <c r="G269" s="48"/>
      <c r="H269" s="48"/>
      <c r="I269" s="48"/>
      <c r="J269" s="48">
        <v>150</v>
      </c>
      <c r="K269" s="48"/>
      <c r="L269" s="53"/>
    </row>
    <row r="270" spans="1:12" ht="23.25" customHeight="1" x14ac:dyDescent="0.3">
      <c r="A270" s="68"/>
      <c r="B270" s="69" t="s">
        <v>108</v>
      </c>
      <c r="C270" s="70" t="s">
        <v>235</v>
      </c>
      <c r="D270" s="23" t="s">
        <v>172</v>
      </c>
      <c r="E270" s="45">
        <f>SUM(F270:L270)</f>
        <v>711</v>
      </c>
      <c r="F270" s="46">
        <f t="shared" ref="F270:L270" si="111">SUM(F271:F274)</f>
        <v>0</v>
      </c>
      <c r="G270" s="46">
        <f t="shared" si="111"/>
        <v>711</v>
      </c>
      <c r="H270" s="46">
        <f t="shared" si="111"/>
        <v>0</v>
      </c>
      <c r="I270" s="46">
        <f t="shared" si="111"/>
        <v>0</v>
      </c>
      <c r="J270" s="46">
        <f t="shared" si="111"/>
        <v>0</v>
      </c>
      <c r="K270" s="46">
        <f t="shared" si="111"/>
        <v>0</v>
      </c>
      <c r="L270" s="46">
        <f t="shared" si="111"/>
        <v>0</v>
      </c>
    </row>
    <row r="271" spans="1:12" ht="23.25" customHeight="1" x14ac:dyDescent="0.3">
      <c r="A271" s="68"/>
      <c r="B271" s="69"/>
      <c r="C271" s="70"/>
      <c r="D271" s="23" t="s">
        <v>151</v>
      </c>
      <c r="E271" s="45">
        <f t="shared" ref="E271:E274" si="112">SUM(F271:L271)</f>
        <v>0</v>
      </c>
      <c r="F271" s="54"/>
      <c r="G271" s="48"/>
      <c r="H271" s="48"/>
      <c r="I271" s="48"/>
      <c r="J271" s="48"/>
      <c r="K271" s="48"/>
      <c r="L271" s="53"/>
    </row>
    <row r="272" spans="1:12" ht="23.25" customHeight="1" x14ac:dyDescent="0.3">
      <c r="A272" s="68"/>
      <c r="B272" s="69"/>
      <c r="C272" s="70"/>
      <c r="D272" s="23" t="s">
        <v>152</v>
      </c>
      <c r="E272" s="45">
        <f t="shared" si="112"/>
        <v>500</v>
      </c>
      <c r="F272" s="54"/>
      <c r="G272" s="48">
        <v>500</v>
      </c>
      <c r="H272" s="48"/>
      <c r="I272" s="48"/>
      <c r="J272" s="48"/>
      <c r="K272" s="48"/>
      <c r="L272" s="53"/>
    </row>
    <row r="273" spans="1:12" ht="23.25" customHeight="1" x14ac:dyDescent="0.3">
      <c r="A273" s="68"/>
      <c r="B273" s="69"/>
      <c r="C273" s="70"/>
      <c r="D273" s="23" t="s">
        <v>180</v>
      </c>
      <c r="E273" s="45">
        <f t="shared" si="112"/>
        <v>211</v>
      </c>
      <c r="F273" s="54"/>
      <c r="G273" s="48">
        <v>211</v>
      </c>
      <c r="H273" s="48"/>
      <c r="I273" s="48"/>
      <c r="J273" s="48"/>
      <c r="K273" s="48"/>
      <c r="L273" s="53"/>
    </row>
    <row r="274" spans="1:12" ht="23.25" customHeight="1" x14ac:dyDescent="0.3">
      <c r="A274" s="68"/>
      <c r="B274" s="69"/>
      <c r="C274" s="70"/>
      <c r="D274" s="23" t="s">
        <v>181</v>
      </c>
      <c r="E274" s="45">
        <f t="shared" si="112"/>
        <v>0</v>
      </c>
      <c r="F274" s="54"/>
      <c r="G274" s="48"/>
      <c r="H274" s="48"/>
      <c r="I274" s="48"/>
      <c r="J274" s="48"/>
      <c r="K274" s="48"/>
      <c r="L274" s="53"/>
    </row>
    <row r="275" spans="1:12" ht="23.25" customHeight="1" x14ac:dyDescent="0.3">
      <c r="A275" s="68"/>
      <c r="B275" s="69" t="s">
        <v>109</v>
      </c>
      <c r="C275" s="70" t="s">
        <v>236</v>
      </c>
      <c r="D275" s="23" t="s">
        <v>172</v>
      </c>
      <c r="E275" s="45">
        <f>SUM(F275:L275)</f>
        <v>45</v>
      </c>
      <c r="F275" s="46">
        <f t="shared" ref="F275:L275" si="113">SUM(F276:F279)</f>
        <v>0</v>
      </c>
      <c r="G275" s="46">
        <f t="shared" si="113"/>
        <v>0</v>
      </c>
      <c r="H275" s="46">
        <f t="shared" si="113"/>
        <v>0</v>
      </c>
      <c r="I275" s="46">
        <f t="shared" si="113"/>
        <v>30</v>
      </c>
      <c r="J275" s="46">
        <f t="shared" si="113"/>
        <v>8</v>
      </c>
      <c r="K275" s="46">
        <f t="shared" si="113"/>
        <v>7</v>
      </c>
      <c r="L275" s="46">
        <f t="shared" si="113"/>
        <v>0</v>
      </c>
    </row>
    <row r="276" spans="1:12" ht="23.25" customHeight="1" x14ac:dyDescent="0.3">
      <c r="A276" s="68"/>
      <c r="B276" s="69"/>
      <c r="C276" s="70"/>
      <c r="D276" s="23" t="s">
        <v>151</v>
      </c>
      <c r="E276" s="45">
        <f t="shared" ref="E276:E279" si="114">SUM(F276:L276)</f>
        <v>0</v>
      </c>
      <c r="F276" s="54"/>
      <c r="G276" s="48"/>
      <c r="H276" s="48"/>
      <c r="I276" s="48"/>
      <c r="J276" s="48"/>
      <c r="K276" s="48"/>
      <c r="L276" s="53"/>
    </row>
    <row r="277" spans="1:12" ht="23.25" customHeight="1" x14ac:dyDescent="0.3">
      <c r="A277" s="68"/>
      <c r="B277" s="69"/>
      <c r="C277" s="70"/>
      <c r="D277" s="23" t="s">
        <v>152</v>
      </c>
      <c r="E277" s="45">
        <f t="shared" si="114"/>
        <v>0</v>
      </c>
      <c r="F277" s="54"/>
      <c r="G277" s="48"/>
      <c r="H277" s="48"/>
      <c r="I277" s="48"/>
      <c r="J277" s="48"/>
      <c r="K277" s="48"/>
      <c r="L277" s="53"/>
    </row>
    <row r="278" spans="1:12" ht="23.25" customHeight="1" x14ac:dyDescent="0.3">
      <c r="A278" s="68"/>
      <c r="B278" s="69"/>
      <c r="C278" s="70"/>
      <c r="D278" s="23" t="s">
        <v>180</v>
      </c>
      <c r="E278" s="45">
        <f t="shared" si="114"/>
        <v>45</v>
      </c>
      <c r="F278" s="54"/>
      <c r="G278" s="48">
        <v>0</v>
      </c>
      <c r="H278" s="48"/>
      <c r="I278" s="48">
        <v>30</v>
      </c>
      <c r="J278" s="48">
        <v>8</v>
      </c>
      <c r="K278" s="48">
        <v>7</v>
      </c>
      <c r="L278" s="53"/>
    </row>
    <row r="279" spans="1:12" ht="23.25" customHeight="1" x14ac:dyDescent="0.3">
      <c r="A279" s="68"/>
      <c r="B279" s="69"/>
      <c r="C279" s="70"/>
      <c r="D279" s="23" t="s">
        <v>181</v>
      </c>
      <c r="E279" s="45">
        <f t="shared" si="114"/>
        <v>0</v>
      </c>
      <c r="F279" s="54"/>
      <c r="G279" s="48"/>
      <c r="H279" s="48"/>
      <c r="I279" s="48"/>
      <c r="J279" s="48"/>
      <c r="K279" s="48"/>
      <c r="L279" s="53"/>
    </row>
    <row r="280" spans="1:12" ht="23.25" customHeight="1" x14ac:dyDescent="0.3">
      <c r="A280" s="68"/>
      <c r="B280" s="69" t="s">
        <v>110</v>
      </c>
      <c r="C280" s="70" t="s">
        <v>237</v>
      </c>
      <c r="D280" s="23" t="s">
        <v>172</v>
      </c>
      <c r="E280" s="45">
        <f>SUM(F280:L280)</f>
        <v>1544</v>
      </c>
      <c r="F280" s="46">
        <f t="shared" ref="F280:L280" si="115">SUM(F281:F284)</f>
        <v>0</v>
      </c>
      <c r="G280" s="46">
        <f t="shared" si="115"/>
        <v>1544</v>
      </c>
      <c r="H280" s="46">
        <f t="shared" si="115"/>
        <v>0</v>
      </c>
      <c r="I280" s="46">
        <f t="shared" si="115"/>
        <v>0</v>
      </c>
      <c r="J280" s="46">
        <f t="shared" si="115"/>
        <v>0</v>
      </c>
      <c r="K280" s="46">
        <f t="shared" si="115"/>
        <v>0</v>
      </c>
      <c r="L280" s="46">
        <f t="shared" si="115"/>
        <v>0</v>
      </c>
    </row>
    <row r="281" spans="1:12" ht="23.25" customHeight="1" x14ac:dyDescent="0.3">
      <c r="A281" s="68"/>
      <c r="B281" s="69"/>
      <c r="C281" s="70"/>
      <c r="D281" s="23" t="s">
        <v>151</v>
      </c>
      <c r="E281" s="45">
        <f t="shared" ref="E281:E284" si="116">SUM(F281:L281)</f>
        <v>600</v>
      </c>
      <c r="F281" s="47"/>
      <c r="G281" s="48">
        <v>600</v>
      </c>
      <c r="H281" s="48"/>
      <c r="I281" s="48"/>
      <c r="J281" s="48"/>
      <c r="K281" s="48"/>
      <c r="L281" s="53"/>
    </row>
    <row r="282" spans="1:12" ht="23.25" customHeight="1" x14ac:dyDescent="0.3">
      <c r="A282" s="68"/>
      <c r="B282" s="69"/>
      <c r="C282" s="70"/>
      <c r="D282" s="23" t="s">
        <v>152</v>
      </c>
      <c r="E282" s="45">
        <f t="shared" si="116"/>
        <v>75</v>
      </c>
      <c r="F282" s="47"/>
      <c r="G282" s="48">
        <v>75</v>
      </c>
      <c r="H282" s="48"/>
      <c r="I282" s="48"/>
      <c r="J282" s="48"/>
      <c r="K282" s="48"/>
      <c r="L282" s="53"/>
    </row>
    <row r="283" spans="1:12" ht="23.25" customHeight="1" x14ac:dyDescent="0.3">
      <c r="A283" s="68"/>
      <c r="B283" s="69"/>
      <c r="C283" s="70"/>
      <c r="D283" s="23" t="s">
        <v>180</v>
      </c>
      <c r="E283" s="45">
        <f t="shared" si="116"/>
        <v>869</v>
      </c>
      <c r="F283" s="47"/>
      <c r="G283" s="48">
        <v>869</v>
      </c>
      <c r="H283" s="48"/>
      <c r="I283" s="48"/>
      <c r="J283" s="48"/>
      <c r="K283" s="48"/>
      <c r="L283" s="53"/>
    </row>
    <row r="284" spans="1:12" ht="23.25" customHeight="1" x14ac:dyDescent="0.3">
      <c r="A284" s="68"/>
      <c r="B284" s="69"/>
      <c r="C284" s="70"/>
      <c r="D284" s="23" t="s">
        <v>181</v>
      </c>
      <c r="E284" s="45">
        <f t="shared" si="116"/>
        <v>0</v>
      </c>
      <c r="F284" s="47"/>
      <c r="G284" s="48"/>
      <c r="H284" s="48"/>
      <c r="I284" s="48"/>
      <c r="J284" s="48"/>
      <c r="K284" s="48"/>
      <c r="L284" s="53"/>
    </row>
    <row r="285" spans="1:12" ht="23.25" customHeight="1" x14ac:dyDescent="0.3">
      <c r="A285" s="68"/>
      <c r="B285" s="69" t="s">
        <v>111</v>
      </c>
      <c r="C285" s="70" t="s">
        <v>238</v>
      </c>
      <c r="D285" s="23" t="s">
        <v>172</v>
      </c>
      <c r="E285" s="45">
        <f>SUM(F285:L285)</f>
        <v>80</v>
      </c>
      <c r="F285" s="46">
        <f t="shared" ref="F285:L285" si="117">SUM(F286:F289)</f>
        <v>0</v>
      </c>
      <c r="G285" s="46">
        <f t="shared" si="117"/>
        <v>0</v>
      </c>
      <c r="H285" s="46">
        <f t="shared" si="117"/>
        <v>20</v>
      </c>
      <c r="I285" s="46">
        <f t="shared" si="117"/>
        <v>20</v>
      </c>
      <c r="J285" s="46">
        <f t="shared" si="117"/>
        <v>20</v>
      </c>
      <c r="K285" s="46">
        <f t="shared" si="117"/>
        <v>20</v>
      </c>
      <c r="L285" s="46">
        <f t="shared" si="117"/>
        <v>0</v>
      </c>
    </row>
    <row r="286" spans="1:12" ht="23.25" customHeight="1" x14ac:dyDescent="0.3">
      <c r="A286" s="68"/>
      <c r="B286" s="69"/>
      <c r="C286" s="70"/>
      <c r="D286" s="23" t="s">
        <v>151</v>
      </c>
      <c r="E286" s="45">
        <f t="shared" ref="E286:E289" si="118">SUM(F286:L286)</f>
        <v>64</v>
      </c>
      <c r="F286" s="47"/>
      <c r="G286" s="48"/>
      <c r="H286" s="48">
        <v>16</v>
      </c>
      <c r="I286" s="48">
        <v>16</v>
      </c>
      <c r="J286" s="48">
        <v>16</v>
      </c>
      <c r="K286" s="48">
        <v>16</v>
      </c>
      <c r="L286" s="53"/>
    </row>
    <row r="287" spans="1:12" ht="23.25" customHeight="1" x14ac:dyDescent="0.3">
      <c r="A287" s="68"/>
      <c r="B287" s="69"/>
      <c r="C287" s="70"/>
      <c r="D287" s="23" t="s">
        <v>152</v>
      </c>
      <c r="E287" s="45">
        <f t="shared" si="118"/>
        <v>8</v>
      </c>
      <c r="F287" s="47"/>
      <c r="G287" s="48"/>
      <c r="H287" s="48">
        <v>2</v>
      </c>
      <c r="I287" s="48">
        <v>2</v>
      </c>
      <c r="J287" s="48">
        <v>2</v>
      </c>
      <c r="K287" s="48">
        <v>2</v>
      </c>
      <c r="L287" s="53"/>
    </row>
    <row r="288" spans="1:12" ht="23.25" customHeight="1" x14ac:dyDescent="0.3">
      <c r="A288" s="68"/>
      <c r="B288" s="69"/>
      <c r="C288" s="70"/>
      <c r="D288" s="23" t="s">
        <v>180</v>
      </c>
      <c r="E288" s="45">
        <f t="shared" si="118"/>
        <v>8</v>
      </c>
      <c r="F288" s="47"/>
      <c r="G288" s="48"/>
      <c r="H288" s="48">
        <v>2</v>
      </c>
      <c r="I288" s="48">
        <v>2</v>
      </c>
      <c r="J288" s="48">
        <v>2</v>
      </c>
      <c r="K288" s="48">
        <v>2</v>
      </c>
      <c r="L288" s="53"/>
    </row>
    <row r="289" spans="1:12" ht="23.25" customHeight="1" x14ac:dyDescent="0.3">
      <c r="A289" s="68"/>
      <c r="B289" s="69"/>
      <c r="C289" s="70"/>
      <c r="D289" s="23" t="s">
        <v>181</v>
      </c>
      <c r="E289" s="45">
        <f t="shared" si="118"/>
        <v>0</v>
      </c>
      <c r="F289" s="47"/>
      <c r="G289" s="48"/>
      <c r="H289" s="48"/>
      <c r="I289" s="48"/>
      <c r="J289" s="48"/>
      <c r="K289" s="48"/>
      <c r="L289" s="53"/>
    </row>
    <row r="290" spans="1:12" ht="23.25" customHeight="1" x14ac:dyDescent="0.3">
      <c r="A290" s="68"/>
      <c r="B290" s="69" t="s">
        <v>112</v>
      </c>
      <c r="C290" s="70" t="s">
        <v>239</v>
      </c>
      <c r="D290" s="23" t="s">
        <v>172</v>
      </c>
      <c r="E290" s="45">
        <f>SUM(F290:L290)</f>
        <v>5537</v>
      </c>
      <c r="F290" s="62">
        <f t="shared" ref="F290:L290" si="119">SUM(F291:F294)</f>
        <v>0</v>
      </c>
      <c r="G290" s="62">
        <f t="shared" si="119"/>
        <v>0</v>
      </c>
      <c r="H290" s="46">
        <f t="shared" si="119"/>
        <v>2322</v>
      </c>
      <c r="I290" s="46">
        <f t="shared" si="119"/>
        <v>3215</v>
      </c>
      <c r="J290" s="46">
        <f t="shared" si="119"/>
        <v>0</v>
      </c>
      <c r="K290" s="46">
        <f t="shared" si="119"/>
        <v>0</v>
      </c>
      <c r="L290" s="46">
        <f t="shared" si="119"/>
        <v>0</v>
      </c>
    </row>
    <row r="291" spans="1:12" ht="23.25" customHeight="1" x14ac:dyDescent="0.3">
      <c r="A291" s="68"/>
      <c r="B291" s="69"/>
      <c r="C291" s="70"/>
      <c r="D291" s="23" t="s">
        <v>151</v>
      </c>
      <c r="E291" s="45">
        <f t="shared" ref="E291:E294" si="120">SUM(F291:L291)</f>
        <v>2974</v>
      </c>
      <c r="F291" s="47"/>
      <c r="G291" s="63"/>
      <c r="H291" s="48">
        <v>1785</v>
      </c>
      <c r="I291" s="48">
        <v>1189</v>
      </c>
      <c r="J291" s="48"/>
      <c r="K291" s="48"/>
      <c r="L291" s="53"/>
    </row>
    <row r="292" spans="1:12" ht="23.25" customHeight="1" x14ac:dyDescent="0.3">
      <c r="A292" s="68"/>
      <c r="B292" s="69"/>
      <c r="C292" s="70"/>
      <c r="D292" s="23" t="s">
        <v>152</v>
      </c>
      <c r="E292" s="45">
        <f t="shared" si="120"/>
        <v>744</v>
      </c>
      <c r="F292" s="47"/>
      <c r="G292" s="63"/>
      <c r="H292" s="63">
        <v>446</v>
      </c>
      <c r="I292" s="48">
        <v>298</v>
      </c>
      <c r="J292" s="63"/>
      <c r="K292" s="63"/>
      <c r="L292" s="53"/>
    </row>
    <row r="293" spans="1:12" ht="23.25" customHeight="1" x14ac:dyDescent="0.3">
      <c r="A293" s="68"/>
      <c r="B293" s="69"/>
      <c r="C293" s="70"/>
      <c r="D293" s="23" t="s">
        <v>180</v>
      </c>
      <c r="E293" s="45">
        <f t="shared" si="120"/>
        <v>1819</v>
      </c>
      <c r="F293" s="47"/>
      <c r="G293" s="63"/>
      <c r="H293" s="63">
        <v>91</v>
      </c>
      <c r="I293" s="48">
        <v>1728</v>
      </c>
      <c r="J293" s="63"/>
      <c r="K293" s="63"/>
      <c r="L293" s="53"/>
    </row>
    <row r="294" spans="1:12" ht="23.25" customHeight="1" x14ac:dyDescent="0.3">
      <c r="A294" s="68"/>
      <c r="B294" s="69"/>
      <c r="C294" s="70"/>
      <c r="D294" s="23" t="s">
        <v>181</v>
      </c>
      <c r="E294" s="45">
        <f t="shared" si="120"/>
        <v>0</v>
      </c>
      <c r="F294" s="47"/>
      <c r="G294" s="63"/>
      <c r="H294" s="63"/>
      <c r="I294" s="48"/>
      <c r="J294" s="63"/>
      <c r="K294" s="63"/>
      <c r="L294" s="53"/>
    </row>
    <row r="295" spans="1:12" ht="23.25" customHeight="1" x14ac:dyDescent="0.3">
      <c r="A295" s="72" t="s">
        <v>115</v>
      </c>
      <c r="B295" s="73"/>
      <c r="C295" s="72" t="s">
        <v>240</v>
      </c>
      <c r="D295" s="23" t="s">
        <v>172</v>
      </c>
      <c r="E295" s="24">
        <f>SUM(F295:K295)</f>
        <v>11813</v>
      </c>
      <c r="F295" s="24">
        <f>SUM(F300,F305,F310,F315)</f>
        <v>750</v>
      </c>
      <c r="G295" s="25">
        <f t="shared" ref="G295:K299" si="121">SUM(G300,G305,G310,G315)</f>
        <v>1935</v>
      </c>
      <c r="H295" s="25">
        <f t="shared" si="121"/>
        <v>2392</v>
      </c>
      <c r="I295" s="25">
        <f t="shared" si="121"/>
        <v>2392</v>
      </c>
      <c r="J295" s="25">
        <f t="shared" si="121"/>
        <v>2172</v>
      </c>
      <c r="K295" s="25">
        <f t="shared" si="121"/>
        <v>2172</v>
      </c>
      <c r="L295" s="60"/>
    </row>
    <row r="296" spans="1:12" ht="23.25" customHeight="1" x14ac:dyDescent="0.3">
      <c r="A296" s="72"/>
      <c r="B296" s="73"/>
      <c r="C296" s="72"/>
      <c r="D296" s="23" t="s">
        <v>151</v>
      </c>
      <c r="E296" s="24">
        <f t="shared" ref="E296:E299" si="122">SUM(F296:K296)</f>
        <v>270</v>
      </c>
      <c r="F296" s="24">
        <f t="shared" ref="F296:F299" si="123">SUM(F301,F306,F311,F316)</f>
        <v>0</v>
      </c>
      <c r="G296" s="25">
        <f t="shared" si="121"/>
        <v>55</v>
      </c>
      <c r="H296" s="25">
        <f t="shared" si="121"/>
        <v>105</v>
      </c>
      <c r="I296" s="25">
        <f t="shared" si="121"/>
        <v>110</v>
      </c>
      <c r="J296" s="25">
        <f t="shared" si="121"/>
        <v>0</v>
      </c>
      <c r="K296" s="25">
        <f t="shared" si="121"/>
        <v>0</v>
      </c>
      <c r="L296" s="60"/>
    </row>
    <row r="297" spans="1:12" ht="23.25" customHeight="1" x14ac:dyDescent="0.3">
      <c r="A297" s="72"/>
      <c r="B297" s="73"/>
      <c r="C297" s="72"/>
      <c r="D297" s="23" t="s">
        <v>152</v>
      </c>
      <c r="E297" s="24">
        <f t="shared" si="122"/>
        <v>135</v>
      </c>
      <c r="F297" s="24">
        <f t="shared" si="123"/>
        <v>0</v>
      </c>
      <c r="G297" s="25">
        <f t="shared" si="121"/>
        <v>27.5</v>
      </c>
      <c r="H297" s="25">
        <f t="shared" si="121"/>
        <v>52.5</v>
      </c>
      <c r="I297" s="25">
        <f t="shared" si="121"/>
        <v>55</v>
      </c>
      <c r="J297" s="25">
        <f t="shared" si="121"/>
        <v>0</v>
      </c>
      <c r="K297" s="25">
        <f t="shared" si="121"/>
        <v>0</v>
      </c>
      <c r="L297" s="60"/>
    </row>
    <row r="298" spans="1:12" ht="23.25" customHeight="1" x14ac:dyDescent="0.3">
      <c r="A298" s="72"/>
      <c r="B298" s="73"/>
      <c r="C298" s="72"/>
      <c r="D298" s="23" t="s">
        <v>180</v>
      </c>
      <c r="E298" s="24">
        <f t="shared" si="122"/>
        <v>10748</v>
      </c>
      <c r="F298" s="24">
        <f t="shared" si="123"/>
        <v>240</v>
      </c>
      <c r="G298" s="25">
        <f t="shared" si="121"/>
        <v>1822.5</v>
      </c>
      <c r="H298" s="25">
        <f t="shared" si="121"/>
        <v>2204.5</v>
      </c>
      <c r="I298" s="25">
        <f t="shared" si="121"/>
        <v>2197</v>
      </c>
      <c r="J298" s="25">
        <f t="shared" si="121"/>
        <v>2142</v>
      </c>
      <c r="K298" s="25">
        <f t="shared" si="121"/>
        <v>2142</v>
      </c>
      <c r="L298" s="60"/>
    </row>
    <row r="299" spans="1:12" ht="23.25" customHeight="1" x14ac:dyDescent="0.3">
      <c r="A299" s="72"/>
      <c r="B299" s="73"/>
      <c r="C299" s="72"/>
      <c r="D299" s="23" t="s">
        <v>181</v>
      </c>
      <c r="E299" s="24">
        <f t="shared" si="122"/>
        <v>660</v>
      </c>
      <c r="F299" s="24">
        <f t="shared" si="123"/>
        <v>510</v>
      </c>
      <c r="G299" s="25">
        <f t="shared" si="121"/>
        <v>30</v>
      </c>
      <c r="H299" s="25">
        <f t="shared" si="121"/>
        <v>30</v>
      </c>
      <c r="I299" s="25">
        <f t="shared" si="121"/>
        <v>30</v>
      </c>
      <c r="J299" s="25">
        <f t="shared" si="121"/>
        <v>30</v>
      </c>
      <c r="K299" s="25">
        <f t="shared" si="121"/>
        <v>30</v>
      </c>
      <c r="L299" s="60"/>
    </row>
    <row r="300" spans="1:12" ht="23.25" customHeight="1" x14ac:dyDescent="0.3">
      <c r="A300" s="68"/>
      <c r="B300" s="69" t="s">
        <v>119</v>
      </c>
      <c r="C300" s="70" t="s">
        <v>241</v>
      </c>
      <c r="D300" s="23" t="s">
        <v>172</v>
      </c>
      <c r="E300" s="45">
        <f>SUM(F300:L300)</f>
        <v>9970</v>
      </c>
      <c r="F300" s="46">
        <f t="shared" ref="F300:L300" si="124">SUM(F301:F304)</f>
        <v>0</v>
      </c>
      <c r="G300" s="46">
        <f t="shared" si="124"/>
        <v>1730</v>
      </c>
      <c r="H300" s="46">
        <f t="shared" si="124"/>
        <v>2060</v>
      </c>
      <c r="I300" s="46">
        <f t="shared" si="124"/>
        <v>2060</v>
      </c>
      <c r="J300" s="46">
        <f t="shared" si="124"/>
        <v>2060</v>
      </c>
      <c r="K300" s="46">
        <f t="shared" si="124"/>
        <v>2060</v>
      </c>
      <c r="L300" s="46">
        <f t="shared" si="124"/>
        <v>0</v>
      </c>
    </row>
    <row r="301" spans="1:12" ht="23.25" customHeight="1" x14ac:dyDescent="0.3">
      <c r="A301" s="68"/>
      <c r="B301" s="69"/>
      <c r="C301" s="70"/>
      <c r="D301" s="23" t="s">
        <v>151</v>
      </c>
      <c r="E301" s="45">
        <f t="shared" ref="E301:E304" si="125">SUM(F301:L301)</f>
        <v>0</v>
      </c>
      <c r="F301" s="47"/>
      <c r="G301" s="48"/>
      <c r="H301" s="48"/>
      <c r="I301" s="48"/>
      <c r="J301" s="48"/>
      <c r="K301" s="48"/>
      <c r="L301" s="53"/>
    </row>
    <row r="302" spans="1:12" ht="23.25" customHeight="1" x14ac:dyDescent="0.3">
      <c r="A302" s="68"/>
      <c r="B302" s="69"/>
      <c r="C302" s="70"/>
      <c r="D302" s="23" t="s">
        <v>152</v>
      </c>
      <c r="E302" s="45">
        <f t="shared" si="125"/>
        <v>0</v>
      </c>
      <c r="F302" s="47"/>
      <c r="G302" s="48"/>
      <c r="H302" s="48"/>
      <c r="I302" s="48"/>
      <c r="J302" s="48"/>
      <c r="K302" s="48"/>
      <c r="L302" s="53"/>
    </row>
    <row r="303" spans="1:12" ht="23.25" customHeight="1" x14ac:dyDescent="0.3">
      <c r="A303" s="68"/>
      <c r="B303" s="69"/>
      <c r="C303" s="70"/>
      <c r="D303" s="23" t="s">
        <v>180</v>
      </c>
      <c r="E303" s="45">
        <f t="shared" si="125"/>
        <v>9970</v>
      </c>
      <c r="F303" s="47"/>
      <c r="G303" s="48">
        <v>1730</v>
      </c>
      <c r="H303" s="48">
        <v>2060</v>
      </c>
      <c r="I303" s="48">
        <v>2060</v>
      </c>
      <c r="J303" s="48">
        <v>2060</v>
      </c>
      <c r="K303" s="48">
        <v>2060</v>
      </c>
      <c r="L303" s="53"/>
    </row>
    <row r="304" spans="1:12" ht="23.25" customHeight="1" x14ac:dyDescent="0.3">
      <c r="A304" s="68"/>
      <c r="B304" s="69"/>
      <c r="C304" s="70"/>
      <c r="D304" s="23" t="s">
        <v>181</v>
      </c>
      <c r="E304" s="45">
        <f t="shared" si="125"/>
        <v>0</v>
      </c>
      <c r="F304" s="47"/>
      <c r="G304" s="48"/>
      <c r="H304" s="48"/>
      <c r="I304" s="48"/>
      <c r="J304" s="48"/>
      <c r="K304" s="48"/>
      <c r="L304" s="53"/>
    </row>
    <row r="305" spans="1:12" ht="23.25" customHeight="1" x14ac:dyDescent="0.3">
      <c r="A305" s="68"/>
      <c r="B305" s="69" t="s">
        <v>120</v>
      </c>
      <c r="C305" s="70" t="s">
        <v>242</v>
      </c>
      <c r="D305" s="23" t="s">
        <v>172</v>
      </c>
      <c r="E305" s="45">
        <f>SUM(F305:L305)</f>
        <v>58</v>
      </c>
      <c r="F305" s="46">
        <f t="shared" ref="F305:L305" si="126">SUM(F306:F309)</f>
        <v>0</v>
      </c>
      <c r="G305" s="46">
        <f t="shared" si="126"/>
        <v>0</v>
      </c>
      <c r="H305" s="46">
        <f t="shared" si="126"/>
        <v>22</v>
      </c>
      <c r="I305" s="46">
        <f t="shared" si="126"/>
        <v>12</v>
      </c>
      <c r="J305" s="46">
        <f t="shared" si="126"/>
        <v>12</v>
      </c>
      <c r="K305" s="46">
        <f t="shared" si="126"/>
        <v>12</v>
      </c>
      <c r="L305" s="46">
        <f t="shared" si="126"/>
        <v>0</v>
      </c>
    </row>
    <row r="306" spans="1:12" ht="23.25" customHeight="1" x14ac:dyDescent="0.3">
      <c r="A306" s="68"/>
      <c r="B306" s="69"/>
      <c r="C306" s="70"/>
      <c r="D306" s="23" t="s">
        <v>151</v>
      </c>
      <c r="E306" s="45">
        <f t="shared" ref="E306:E309" si="127">SUM(F306:L306)</f>
        <v>0</v>
      </c>
      <c r="F306" s="47"/>
      <c r="G306" s="48"/>
      <c r="H306" s="48"/>
      <c r="I306" s="48"/>
      <c r="J306" s="48"/>
      <c r="K306" s="48"/>
      <c r="L306" s="53"/>
    </row>
    <row r="307" spans="1:12" ht="23.25" customHeight="1" x14ac:dyDescent="0.3">
      <c r="A307" s="68"/>
      <c r="B307" s="69"/>
      <c r="C307" s="70"/>
      <c r="D307" s="23" t="s">
        <v>152</v>
      </c>
      <c r="E307" s="45">
        <f t="shared" si="127"/>
        <v>0</v>
      </c>
      <c r="F307" s="47"/>
      <c r="G307" s="48"/>
      <c r="H307" s="48"/>
      <c r="I307" s="48"/>
      <c r="J307" s="48"/>
      <c r="K307" s="48"/>
      <c r="L307" s="53"/>
    </row>
    <row r="308" spans="1:12" ht="23.25" customHeight="1" x14ac:dyDescent="0.3">
      <c r="A308" s="68"/>
      <c r="B308" s="69"/>
      <c r="C308" s="70"/>
      <c r="D308" s="23" t="s">
        <v>180</v>
      </c>
      <c r="E308" s="45">
        <f t="shared" si="127"/>
        <v>58</v>
      </c>
      <c r="F308" s="47"/>
      <c r="G308" s="48"/>
      <c r="H308" s="48">
        <v>22</v>
      </c>
      <c r="I308" s="48">
        <v>12</v>
      </c>
      <c r="J308" s="48">
        <v>12</v>
      </c>
      <c r="K308" s="48">
        <v>12</v>
      </c>
      <c r="L308" s="53"/>
    </row>
    <row r="309" spans="1:12" ht="23.25" customHeight="1" x14ac:dyDescent="0.3">
      <c r="A309" s="68"/>
      <c r="B309" s="69"/>
      <c r="C309" s="70"/>
      <c r="D309" s="23" t="s">
        <v>181</v>
      </c>
      <c r="E309" s="45">
        <f t="shared" si="127"/>
        <v>0</v>
      </c>
      <c r="F309" s="47"/>
      <c r="G309" s="48"/>
      <c r="H309" s="48"/>
      <c r="I309" s="48"/>
      <c r="J309" s="48"/>
      <c r="K309" s="48"/>
      <c r="L309" s="53"/>
    </row>
    <row r="310" spans="1:12" ht="23.25" customHeight="1" x14ac:dyDescent="0.3">
      <c r="A310" s="68"/>
      <c r="B310" s="69" t="s">
        <v>121</v>
      </c>
      <c r="C310" s="70" t="s">
        <v>243</v>
      </c>
      <c r="D310" s="23" t="s">
        <v>172</v>
      </c>
      <c r="E310" s="45">
        <f>SUM(F310:L310)</f>
        <v>1245</v>
      </c>
      <c r="F310" s="45">
        <f>SUM(F311:F314)</f>
        <v>750</v>
      </c>
      <c r="G310" s="46">
        <f t="shared" ref="G310:L310" si="128">SUM(G311:G314)</f>
        <v>95</v>
      </c>
      <c r="H310" s="46">
        <f t="shared" si="128"/>
        <v>100</v>
      </c>
      <c r="I310" s="46">
        <f t="shared" si="128"/>
        <v>100</v>
      </c>
      <c r="J310" s="46">
        <f t="shared" si="128"/>
        <v>100</v>
      </c>
      <c r="K310" s="46">
        <f t="shared" si="128"/>
        <v>100</v>
      </c>
      <c r="L310" s="46">
        <f t="shared" si="128"/>
        <v>0</v>
      </c>
    </row>
    <row r="311" spans="1:12" ht="23.25" customHeight="1" x14ac:dyDescent="0.3">
      <c r="A311" s="68"/>
      <c r="B311" s="69"/>
      <c r="C311" s="70"/>
      <c r="D311" s="23" t="s">
        <v>151</v>
      </c>
      <c r="E311" s="45">
        <f t="shared" ref="E311:E314" si="129">SUM(F311:L311)</f>
        <v>0</v>
      </c>
      <c r="F311" s="47"/>
      <c r="G311" s="48"/>
      <c r="H311" s="48"/>
      <c r="I311" s="48"/>
      <c r="J311" s="48"/>
      <c r="K311" s="48"/>
      <c r="L311" s="53"/>
    </row>
    <row r="312" spans="1:12" ht="23.25" customHeight="1" x14ac:dyDescent="0.3">
      <c r="A312" s="68"/>
      <c r="B312" s="69"/>
      <c r="C312" s="70"/>
      <c r="D312" s="23" t="s">
        <v>152</v>
      </c>
      <c r="E312" s="45">
        <f t="shared" si="129"/>
        <v>0</v>
      </c>
      <c r="F312" s="47"/>
      <c r="G312" s="48"/>
      <c r="H312" s="48"/>
      <c r="I312" s="48"/>
      <c r="J312" s="48"/>
      <c r="K312" s="48"/>
      <c r="L312" s="53"/>
    </row>
    <row r="313" spans="1:12" ht="23.25" customHeight="1" x14ac:dyDescent="0.3">
      <c r="A313" s="68"/>
      <c r="B313" s="69"/>
      <c r="C313" s="70"/>
      <c r="D313" s="23" t="s">
        <v>180</v>
      </c>
      <c r="E313" s="45">
        <f t="shared" si="129"/>
        <v>585</v>
      </c>
      <c r="F313" s="47">
        <v>240</v>
      </c>
      <c r="G313" s="48">
        <v>65</v>
      </c>
      <c r="H313" s="48">
        <v>70</v>
      </c>
      <c r="I313" s="48">
        <v>70</v>
      </c>
      <c r="J313" s="48">
        <v>70</v>
      </c>
      <c r="K313" s="48">
        <v>70</v>
      </c>
      <c r="L313" s="53"/>
    </row>
    <row r="314" spans="1:12" ht="23.25" customHeight="1" x14ac:dyDescent="0.3">
      <c r="A314" s="68"/>
      <c r="B314" s="69"/>
      <c r="C314" s="70"/>
      <c r="D314" s="23" t="s">
        <v>181</v>
      </c>
      <c r="E314" s="45">
        <f t="shared" si="129"/>
        <v>660</v>
      </c>
      <c r="F314" s="47">
        <v>510</v>
      </c>
      <c r="G314" s="48">
        <v>30</v>
      </c>
      <c r="H314" s="48">
        <v>30</v>
      </c>
      <c r="I314" s="48">
        <v>30</v>
      </c>
      <c r="J314" s="48">
        <v>30</v>
      </c>
      <c r="K314" s="48">
        <v>30</v>
      </c>
      <c r="L314" s="53"/>
    </row>
    <row r="315" spans="1:12" ht="23.25" customHeight="1" x14ac:dyDescent="0.3">
      <c r="A315" s="68"/>
      <c r="B315" s="69" t="s">
        <v>122</v>
      </c>
      <c r="C315" s="70" t="s">
        <v>244</v>
      </c>
      <c r="D315" s="23" t="s">
        <v>172</v>
      </c>
      <c r="E315" s="45">
        <f>SUM(F315:L315)</f>
        <v>540</v>
      </c>
      <c r="F315" s="46">
        <f t="shared" ref="F315:L315" si="130">SUM(F316:F319)</f>
        <v>0</v>
      </c>
      <c r="G315" s="46">
        <f t="shared" si="130"/>
        <v>110</v>
      </c>
      <c r="H315" s="46">
        <f t="shared" si="130"/>
        <v>210</v>
      </c>
      <c r="I315" s="46">
        <f t="shared" si="130"/>
        <v>220</v>
      </c>
      <c r="J315" s="46">
        <f t="shared" si="130"/>
        <v>0</v>
      </c>
      <c r="K315" s="46">
        <f t="shared" si="130"/>
        <v>0</v>
      </c>
      <c r="L315" s="46">
        <f t="shared" si="130"/>
        <v>0</v>
      </c>
    </row>
    <row r="316" spans="1:12" ht="23.25" customHeight="1" x14ac:dyDescent="0.3">
      <c r="A316" s="68"/>
      <c r="B316" s="69"/>
      <c r="C316" s="70"/>
      <c r="D316" s="23" t="s">
        <v>151</v>
      </c>
      <c r="E316" s="45">
        <f t="shared" ref="E316:E319" si="131">SUM(F316:L316)</f>
        <v>270</v>
      </c>
      <c r="F316" s="47"/>
      <c r="G316" s="48">
        <v>55</v>
      </c>
      <c r="H316" s="48">
        <v>105</v>
      </c>
      <c r="I316" s="48">
        <v>110</v>
      </c>
      <c r="J316" s="48"/>
      <c r="K316" s="48"/>
      <c r="L316" s="53"/>
    </row>
    <row r="317" spans="1:12" ht="23.25" customHeight="1" x14ac:dyDescent="0.3">
      <c r="A317" s="68"/>
      <c r="B317" s="69"/>
      <c r="C317" s="70"/>
      <c r="D317" s="23" t="s">
        <v>152</v>
      </c>
      <c r="E317" s="45">
        <f t="shared" si="131"/>
        <v>135</v>
      </c>
      <c r="F317" s="47"/>
      <c r="G317" s="63">
        <v>27.5</v>
      </c>
      <c r="H317" s="63">
        <v>52.5</v>
      </c>
      <c r="I317" s="48">
        <v>55</v>
      </c>
      <c r="J317" s="48"/>
      <c r="K317" s="48"/>
      <c r="L317" s="53"/>
    </row>
    <row r="318" spans="1:12" ht="23.25" customHeight="1" x14ac:dyDescent="0.3">
      <c r="A318" s="68"/>
      <c r="B318" s="69"/>
      <c r="C318" s="70"/>
      <c r="D318" s="23" t="s">
        <v>180</v>
      </c>
      <c r="E318" s="45">
        <f t="shared" si="131"/>
        <v>135</v>
      </c>
      <c r="F318" s="47"/>
      <c r="G318" s="63">
        <v>27.5</v>
      </c>
      <c r="H318" s="63">
        <v>52.5</v>
      </c>
      <c r="I318" s="48">
        <v>55</v>
      </c>
      <c r="J318" s="48"/>
      <c r="K318" s="48"/>
      <c r="L318" s="53"/>
    </row>
    <row r="319" spans="1:12" ht="23.25" customHeight="1" x14ac:dyDescent="0.3">
      <c r="A319" s="68"/>
      <c r="B319" s="69"/>
      <c r="C319" s="70"/>
      <c r="D319" s="23" t="s">
        <v>181</v>
      </c>
      <c r="E319" s="45">
        <f t="shared" si="131"/>
        <v>0</v>
      </c>
      <c r="F319" s="47"/>
      <c r="G319" s="48"/>
      <c r="H319" s="48"/>
      <c r="I319" s="48"/>
      <c r="J319" s="48"/>
      <c r="K319" s="48"/>
      <c r="L319" s="53"/>
    </row>
    <row r="320" spans="1:12" ht="23.25" customHeight="1" x14ac:dyDescent="0.3">
      <c r="A320" s="72" t="s">
        <v>132</v>
      </c>
      <c r="B320" s="73"/>
      <c r="C320" s="72" t="s">
        <v>230</v>
      </c>
      <c r="D320" s="23" t="s">
        <v>172</v>
      </c>
      <c r="E320" s="24">
        <f>SUM(F320:K320)</f>
        <v>208257</v>
      </c>
      <c r="F320" s="24">
        <f>SUM(F325,F330,F335,F340,F345,F350,F355,F360,F365)</f>
        <v>3866</v>
      </c>
      <c r="G320" s="25">
        <f t="shared" ref="G320:K324" si="132">SUM(G325,G330,G335,G340,G345,G350,G355,G360,G365)</f>
        <v>20578</v>
      </c>
      <c r="H320" s="25">
        <f t="shared" si="132"/>
        <v>54991</v>
      </c>
      <c r="I320" s="25">
        <f t="shared" si="132"/>
        <v>66644</v>
      </c>
      <c r="J320" s="25">
        <f t="shared" si="132"/>
        <v>42858</v>
      </c>
      <c r="K320" s="25">
        <f t="shared" si="132"/>
        <v>19320</v>
      </c>
      <c r="L320" s="60"/>
    </row>
    <row r="321" spans="1:12" ht="23.25" customHeight="1" x14ac:dyDescent="0.3">
      <c r="A321" s="72"/>
      <c r="B321" s="73"/>
      <c r="C321" s="72"/>
      <c r="D321" s="23" t="s">
        <v>151</v>
      </c>
      <c r="E321" s="24">
        <f t="shared" ref="E321:E324" si="133">SUM(F321:K321)</f>
        <v>21236</v>
      </c>
      <c r="F321" s="24">
        <f t="shared" ref="F321:F324" si="134">SUM(F326,F331,F336,F341,F346,F351,F356,F361,F366)</f>
        <v>1286</v>
      </c>
      <c r="G321" s="25">
        <f t="shared" si="132"/>
        <v>6164</v>
      </c>
      <c r="H321" s="25">
        <f t="shared" si="132"/>
        <v>9277</v>
      </c>
      <c r="I321" s="25">
        <f t="shared" si="132"/>
        <v>3500</v>
      </c>
      <c r="J321" s="25">
        <f t="shared" si="132"/>
        <v>1009</v>
      </c>
      <c r="K321" s="25">
        <f t="shared" si="132"/>
        <v>0</v>
      </c>
      <c r="L321" s="60"/>
    </row>
    <row r="322" spans="1:12" ht="23.25" customHeight="1" x14ac:dyDescent="0.3">
      <c r="A322" s="72"/>
      <c r="B322" s="73"/>
      <c r="C322" s="72"/>
      <c r="D322" s="23" t="s">
        <v>152</v>
      </c>
      <c r="E322" s="24">
        <f t="shared" si="133"/>
        <v>33257</v>
      </c>
      <c r="F322" s="24">
        <f t="shared" si="134"/>
        <v>187</v>
      </c>
      <c r="G322" s="25">
        <f t="shared" si="132"/>
        <v>762</v>
      </c>
      <c r="H322" s="25">
        <f t="shared" si="132"/>
        <v>3639</v>
      </c>
      <c r="I322" s="25">
        <f t="shared" si="132"/>
        <v>11248</v>
      </c>
      <c r="J322" s="25">
        <f t="shared" si="132"/>
        <v>11421</v>
      </c>
      <c r="K322" s="25">
        <f t="shared" si="132"/>
        <v>6000</v>
      </c>
      <c r="L322" s="60"/>
    </row>
    <row r="323" spans="1:12" ht="23.25" customHeight="1" x14ac:dyDescent="0.3">
      <c r="A323" s="72"/>
      <c r="B323" s="73"/>
      <c r="C323" s="72"/>
      <c r="D323" s="23" t="s">
        <v>180</v>
      </c>
      <c r="E323" s="24">
        <f t="shared" si="133"/>
        <v>28524</v>
      </c>
      <c r="F323" s="24">
        <f t="shared" si="134"/>
        <v>2393</v>
      </c>
      <c r="G323" s="25">
        <f t="shared" si="132"/>
        <v>3652</v>
      </c>
      <c r="H323" s="25">
        <f t="shared" si="132"/>
        <v>6835</v>
      </c>
      <c r="I323" s="25">
        <f t="shared" si="132"/>
        <v>6896</v>
      </c>
      <c r="J323" s="25">
        <f t="shared" si="132"/>
        <v>5428</v>
      </c>
      <c r="K323" s="25">
        <f t="shared" si="132"/>
        <v>3320</v>
      </c>
      <c r="L323" s="60"/>
    </row>
    <row r="324" spans="1:12" ht="23.25" customHeight="1" x14ac:dyDescent="0.3">
      <c r="A324" s="72"/>
      <c r="B324" s="73"/>
      <c r="C324" s="72"/>
      <c r="D324" s="23" t="s">
        <v>181</v>
      </c>
      <c r="E324" s="24">
        <f t="shared" si="133"/>
        <v>125240</v>
      </c>
      <c r="F324" s="24">
        <f t="shared" si="134"/>
        <v>0</v>
      </c>
      <c r="G324" s="25">
        <f t="shared" si="132"/>
        <v>10000</v>
      </c>
      <c r="H324" s="25">
        <f t="shared" si="132"/>
        <v>35240</v>
      </c>
      <c r="I324" s="25">
        <f t="shared" si="132"/>
        <v>45000</v>
      </c>
      <c r="J324" s="25">
        <f t="shared" si="132"/>
        <v>25000</v>
      </c>
      <c r="K324" s="25">
        <f t="shared" si="132"/>
        <v>10000</v>
      </c>
      <c r="L324" s="60"/>
    </row>
    <row r="325" spans="1:12" ht="23.25" customHeight="1" x14ac:dyDescent="0.3">
      <c r="A325" s="68"/>
      <c r="B325" s="69" t="s">
        <v>245</v>
      </c>
      <c r="C325" s="70" t="s">
        <v>246</v>
      </c>
      <c r="D325" s="23" t="s">
        <v>172</v>
      </c>
      <c r="E325" s="45">
        <f>SUM(F325:L325)</f>
        <v>6549</v>
      </c>
      <c r="F325" s="45">
        <f>SUM(F326:F329)</f>
        <v>3344</v>
      </c>
      <c r="G325" s="46">
        <f t="shared" ref="G325:L325" si="135">SUM(G326:G329)</f>
        <v>1100</v>
      </c>
      <c r="H325" s="46">
        <f t="shared" si="135"/>
        <v>1505</v>
      </c>
      <c r="I325" s="46">
        <f t="shared" si="135"/>
        <v>600</v>
      </c>
      <c r="J325" s="46">
        <f t="shared" si="135"/>
        <v>0</v>
      </c>
      <c r="K325" s="46">
        <f t="shared" si="135"/>
        <v>0</v>
      </c>
      <c r="L325" s="46">
        <f t="shared" si="135"/>
        <v>0</v>
      </c>
    </row>
    <row r="326" spans="1:12" ht="23.25" customHeight="1" x14ac:dyDescent="0.3">
      <c r="A326" s="68"/>
      <c r="B326" s="69"/>
      <c r="C326" s="70"/>
      <c r="D326" s="23" t="s">
        <v>151</v>
      </c>
      <c r="E326" s="45">
        <f t="shared" ref="E326:E329" si="136">SUM(F326:L326)</f>
        <v>2757</v>
      </c>
      <c r="F326" s="47">
        <v>1125</v>
      </c>
      <c r="G326" s="48">
        <v>585</v>
      </c>
      <c r="H326" s="48">
        <v>1047</v>
      </c>
      <c r="I326" s="48"/>
      <c r="J326" s="48"/>
      <c r="K326" s="48"/>
      <c r="L326" s="53"/>
    </row>
    <row r="327" spans="1:12" ht="23.25" customHeight="1" x14ac:dyDescent="0.3">
      <c r="A327" s="68"/>
      <c r="B327" s="69"/>
      <c r="C327" s="70"/>
      <c r="D327" s="23" t="s">
        <v>152</v>
      </c>
      <c r="E327" s="45">
        <f t="shared" si="136"/>
        <v>738</v>
      </c>
      <c r="F327" s="47">
        <v>26</v>
      </c>
      <c r="G327" s="48">
        <v>23</v>
      </c>
      <c r="H327" s="48">
        <v>139</v>
      </c>
      <c r="I327" s="48">
        <v>550</v>
      </c>
      <c r="J327" s="48"/>
      <c r="K327" s="48"/>
      <c r="L327" s="53"/>
    </row>
    <row r="328" spans="1:12" ht="23.25" customHeight="1" x14ac:dyDescent="0.3">
      <c r="A328" s="68"/>
      <c r="B328" s="69"/>
      <c r="C328" s="70"/>
      <c r="D328" s="23" t="s">
        <v>180</v>
      </c>
      <c r="E328" s="45">
        <f t="shared" si="136"/>
        <v>3054</v>
      </c>
      <c r="F328" s="47">
        <v>2193</v>
      </c>
      <c r="G328" s="48">
        <v>492</v>
      </c>
      <c r="H328" s="48">
        <v>319</v>
      </c>
      <c r="I328" s="48">
        <v>50</v>
      </c>
      <c r="J328" s="48"/>
      <c r="K328" s="48"/>
      <c r="L328" s="53"/>
    </row>
    <row r="329" spans="1:12" ht="23.25" customHeight="1" x14ac:dyDescent="0.3">
      <c r="A329" s="68"/>
      <c r="B329" s="69"/>
      <c r="C329" s="70"/>
      <c r="D329" s="23" t="s">
        <v>181</v>
      </c>
      <c r="E329" s="45">
        <f t="shared" si="136"/>
        <v>0</v>
      </c>
      <c r="F329" s="47"/>
      <c r="G329" s="48"/>
      <c r="H329" s="48"/>
      <c r="I329" s="48"/>
      <c r="J329" s="48"/>
      <c r="K329" s="48"/>
      <c r="L329" s="53"/>
    </row>
    <row r="330" spans="1:12" ht="23.25" customHeight="1" x14ac:dyDescent="0.3">
      <c r="A330" s="68"/>
      <c r="B330" s="69" t="s">
        <v>134</v>
      </c>
      <c r="C330" s="70" t="s">
        <v>247</v>
      </c>
      <c r="D330" s="23" t="s">
        <v>172</v>
      </c>
      <c r="E330" s="45">
        <f>SUM(F330:L330)</f>
        <v>8340</v>
      </c>
      <c r="F330" s="46">
        <f t="shared" ref="F330:L330" si="137">SUM(F331:F334)</f>
        <v>0</v>
      </c>
      <c r="G330" s="46">
        <f t="shared" si="137"/>
        <v>3833</v>
      </c>
      <c r="H330" s="46">
        <f t="shared" si="137"/>
        <v>3284</v>
      </c>
      <c r="I330" s="46">
        <f t="shared" si="137"/>
        <v>1223</v>
      </c>
      <c r="J330" s="46">
        <f t="shared" si="137"/>
        <v>0</v>
      </c>
      <c r="K330" s="46">
        <f t="shared" si="137"/>
        <v>0</v>
      </c>
      <c r="L330" s="46">
        <f t="shared" si="137"/>
        <v>0</v>
      </c>
    </row>
    <row r="331" spans="1:12" ht="23.25" customHeight="1" x14ac:dyDescent="0.3">
      <c r="A331" s="68"/>
      <c r="B331" s="69"/>
      <c r="C331" s="70"/>
      <c r="D331" s="23" t="s">
        <v>151</v>
      </c>
      <c r="E331" s="45">
        <f t="shared" ref="E331:E334" si="138">SUM(F331:L331)</f>
        <v>5000</v>
      </c>
      <c r="F331" s="47"/>
      <c r="G331" s="48">
        <v>2300</v>
      </c>
      <c r="H331" s="48">
        <v>2000</v>
      </c>
      <c r="I331" s="48">
        <v>700</v>
      </c>
      <c r="J331" s="48"/>
      <c r="K331" s="48"/>
      <c r="L331" s="53"/>
    </row>
    <row r="332" spans="1:12" ht="23.25" customHeight="1" x14ac:dyDescent="0.3">
      <c r="A332" s="68"/>
      <c r="B332" s="69"/>
      <c r="C332" s="70"/>
      <c r="D332" s="23" t="s">
        <v>152</v>
      </c>
      <c r="E332" s="45">
        <f t="shared" si="138"/>
        <v>1000</v>
      </c>
      <c r="F332" s="47"/>
      <c r="G332" s="48">
        <v>460</v>
      </c>
      <c r="H332" s="48">
        <v>400</v>
      </c>
      <c r="I332" s="48">
        <v>140</v>
      </c>
      <c r="J332" s="48"/>
      <c r="K332" s="48"/>
      <c r="L332" s="53"/>
    </row>
    <row r="333" spans="1:12" ht="23.25" customHeight="1" x14ac:dyDescent="0.3">
      <c r="A333" s="68"/>
      <c r="B333" s="69"/>
      <c r="C333" s="70"/>
      <c r="D333" s="23" t="s">
        <v>180</v>
      </c>
      <c r="E333" s="45">
        <f t="shared" si="138"/>
        <v>2340</v>
      </c>
      <c r="F333" s="47"/>
      <c r="G333" s="48">
        <v>1073</v>
      </c>
      <c r="H333" s="48">
        <v>884</v>
      </c>
      <c r="I333" s="48">
        <v>383</v>
      </c>
      <c r="J333" s="48"/>
      <c r="K333" s="48"/>
      <c r="L333" s="53"/>
    </row>
    <row r="334" spans="1:12" ht="23.25" customHeight="1" x14ac:dyDescent="0.3">
      <c r="A334" s="68"/>
      <c r="B334" s="69"/>
      <c r="C334" s="70"/>
      <c r="D334" s="23" t="s">
        <v>181</v>
      </c>
      <c r="E334" s="45">
        <f t="shared" si="138"/>
        <v>0</v>
      </c>
      <c r="F334" s="47"/>
      <c r="G334" s="48"/>
      <c r="H334" s="48"/>
      <c r="I334" s="48"/>
      <c r="J334" s="48"/>
      <c r="K334" s="48"/>
      <c r="L334" s="53"/>
    </row>
    <row r="335" spans="1:12" ht="23.25" customHeight="1" x14ac:dyDescent="0.3">
      <c r="A335" s="68"/>
      <c r="B335" s="69" t="s">
        <v>136</v>
      </c>
      <c r="C335" s="70" t="s">
        <v>248</v>
      </c>
      <c r="D335" s="23" t="s">
        <v>172</v>
      </c>
      <c r="E335" s="45">
        <f>SUM(F335:L335)</f>
        <v>12098</v>
      </c>
      <c r="F335" s="45">
        <f>SUM(F336:F339)</f>
        <v>322</v>
      </c>
      <c r="G335" s="46">
        <f t="shared" ref="G335:L335" si="139">SUM(G336:G339)</f>
        <v>558</v>
      </c>
      <c r="H335" s="46">
        <f t="shared" si="139"/>
        <v>5200</v>
      </c>
      <c r="I335" s="46">
        <f t="shared" si="139"/>
        <v>4000</v>
      </c>
      <c r="J335" s="46">
        <f t="shared" si="139"/>
        <v>2018</v>
      </c>
      <c r="K335" s="46">
        <f t="shared" si="139"/>
        <v>0</v>
      </c>
      <c r="L335" s="46">
        <f t="shared" si="139"/>
        <v>0</v>
      </c>
    </row>
    <row r="336" spans="1:12" ht="23.25" customHeight="1" x14ac:dyDescent="0.3">
      <c r="A336" s="68"/>
      <c r="B336" s="69"/>
      <c r="C336" s="70"/>
      <c r="D336" s="23" t="s">
        <v>151</v>
      </c>
      <c r="E336" s="45">
        <f t="shared" ref="E336:E339" si="140">SUM(F336:L336)</f>
        <v>6049</v>
      </c>
      <c r="F336" s="47">
        <v>161</v>
      </c>
      <c r="G336" s="48">
        <v>279</v>
      </c>
      <c r="H336" s="48">
        <v>2600</v>
      </c>
      <c r="I336" s="48">
        <v>2000</v>
      </c>
      <c r="J336" s="48">
        <v>1009</v>
      </c>
      <c r="K336" s="48"/>
      <c r="L336" s="53"/>
    </row>
    <row r="337" spans="1:12" ht="23.25" customHeight="1" x14ac:dyDescent="0.3">
      <c r="A337" s="68"/>
      <c r="B337" s="69"/>
      <c r="C337" s="70"/>
      <c r="D337" s="23" t="s">
        <v>152</v>
      </c>
      <c r="E337" s="45">
        <f t="shared" si="140"/>
        <v>6049</v>
      </c>
      <c r="F337" s="47">
        <v>161</v>
      </c>
      <c r="G337" s="48">
        <v>279</v>
      </c>
      <c r="H337" s="48">
        <v>2600</v>
      </c>
      <c r="I337" s="48">
        <v>2000</v>
      </c>
      <c r="J337" s="48">
        <v>1009</v>
      </c>
      <c r="K337" s="48"/>
      <c r="L337" s="53"/>
    </row>
    <row r="338" spans="1:12" ht="23.25" customHeight="1" x14ac:dyDescent="0.3">
      <c r="A338" s="68"/>
      <c r="B338" s="69"/>
      <c r="C338" s="70"/>
      <c r="D338" s="23" t="s">
        <v>180</v>
      </c>
      <c r="E338" s="45">
        <f t="shared" si="140"/>
        <v>0</v>
      </c>
      <c r="F338" s="47"/>
      <c r="G338" s="48"/>
      <c r="H338" s="48"/>
      <c r="I338" s="48"/>
      <c r="J338" s="48"/>
      <c r="K338" s="48"/>
      <c r="L338" s="53"/>
    </row>
    <row r="339" spans="1:12" ht="23.25" customHeight="1" x14ac:dyDescent="0.3">
      <c r="A339" s="68"/>
      <c r="B339" s="69"/>
      <c r="C339" s="70"/>
      <c r="D339" s="23" t="s">
        <v>181</v>
      </c>
      <c r="E339" s="45">
        <f t="shared" si="140"/>
        <v>0</v>
      </c>
      <c r="F339" s="47"/>
      <c r="G339" s="48"/>
      <c r="H339" s="48"/>
      <c r="I339" s="48"/>
      <c r="J339" s="48"/>
      <c r="K339" s="48"/>
      <c r="L339" s="53"/>
    </row>
    <row r="340" spans="1:12" ht="23.25" customHeight="1" x14ac:dyDescent="0.3">
      <c r="A340" s="68"/>
      <c r="B340" s="69" t="s">
        <v>137</v>
      </c>
      <c r="C340" s="71" t="s">
        <v>249</v>
      </c>
      <c r="D340" s="23" t="s">
        <v>172</v>
      </c>
      <c r="E340" s="45">
        <f>SUM(F340:L340)</f>
        <v>3900</v>
      </c>
      <c r="F340" s="45">
        <f>SUM(F341:F344)</f>
        <v>200</v>
      </c>
      <c r="G340" s="61">
        <f t="shared" ref="G340:L340" si="141">SUM(G341:G344)</f>
        <v>200</v>
      </c>
      <c r="H340" s="61">
        <f t="shared" si="141"/>
        <v>1800</v>
      </c>
      <c r="I340" s="61">
        <f t="shared" si="141"/>
        <v>1700</v>
      </c>
      <c r="J340" s="61">
        <f t="shared" si="141"/>
        <v>0</v>
      </c>
      <c r="K340" s="61">
        <f t="shared" si="141"/>
        <v>0</v>
      </c>
      <c r="L340" s="61">
        <f t="shared" si="141"/>
        <v>0</v>
      </c>
    </row>
    <row r="341" spans="1:12" ht="23.25" customHeight="1" x14ac:dyDescent="0.3">
      <c r="A341" s="68"/>
      <c r="B341" s="69"/>
      <c r="C341" s="70"/>
      <c r="D341" s="23" t="s">
        <v>151</v>
      </c>
      <c r="E341" s="45">
        <f t="shared" ref="E341:E344" si="142">SUM(F341:L341)</f>
        <v>1000</v>
      </c>
      <c r="F341" s="47"/>
      <c r="G341" s="51"/>
      <c r="H341" s="51">
        <v>1000</v>
      </c>
      <c r="I341" s="51"/>
      <c r="J341" s="51"/>
      <c r="K341" s="51"/>
      <c r="L341" s="53"/>
    </row>
    <row r="342" spans="1:12" ht="23.25" customHeight="1" x14ac:dyDescent="0.3">
      <c r="A342" s="68"/>
      <c r="B342" s="69"/>
      <c r="C342" s="70"/>
      <c r="D342" s="23" t="s">
        <v>152</v>
      </c>
      <c r="E342" s="45">
        <f t="shared" si="142"/>
        <v>0</v>
      </c>
      <c r="F342" s="47"/>
      <c r="G342" s="51"/>
      <c r="H342" s="51"/>
      <c r="I342" s="51"/>
      <c r="J342" s="51"/>
      <c r="K342" s="51"/>
      <c r="L342" s="53"/>
    </row>
    <row r="343" spans="1:12" ht="23.25" customHeight="1" x14ac:dyDescent="0.3">
      <c r="A343" s="68"/>
      <c r="B343" s="69"/>
      <c r="C343" s="70"/>
      <c r="D343" s="23" t="s">
        <v>180</v>
      </c>
      <c r="E343" s="45">
        <f t="shared" si="142"/>
        <v>2900</v>
      </c>
      <c r="F343" s="47">
        <v>200</v>
      </c>
      <c r="G343" s="51">
        <v>200</v>
      </c>
      <c r="H343" s="51">
        <v>800</v>
      </c>
      <c r="I343" s="51">
        <v>1700</v>
      </c>
      <c r="J343" s="51"/>
      <c r="K343" s="51"/>
      <c r="L343" s="53"/>
    </row>
    <row r="344" spans="1:12" ht="23.25" customHeight="1" x14ac:dyDescent="0.3">
      <c r="A344" s="68"/>
      <c r="B344" s="69"/>
      <c r="C344" s="70"/>
      <c r="D344" s="23" t="s">
        <v>181</v>
      </c>
      <c r="E344" s="45">
        <f t="shared" si="142"/>
        <v>0</v>
      </c>
      <c r="F344" s="47"/>
      <c r="G344" s="51"/>
      <c r="H344" s="51"/>
      <c r="I344" s="51"/>
      <c r="J344" s="51"/>
      <c r="K344" s="51"/>
      <c r="L344" s="53"/>
    </row>
    <row r="345" spans="1:12" ht="23.25" customHeight="1" x14ac:dyDescent="0.3">
      <c r="A345" s="68"/>
      <c r="B345" s="69" t="s">
        <v>138</v>
      </c>
      <c r="C345" s="70" t="s">
        <v>157</v>
      </c>
      <c r="D345" s="23" t="s">
        <v>172</v>
      </c>
      <c r="E345" s="45">
        <f>SUM(F345:L345)</f>
        <v>1900</v>
      </c>
      <c r="F345" s="46">
        <f t="shared" ref="F345:L345" si="143">SUM(F346:F349)</f>
        <v>0</v>
      </c>
      <c r="G345" s="46">
        <f t="shared" si="143"/>
        <v>0</v>
      </c>
      <c r="H345" s="46">
        <f t="shared" si="143"/>
        <v>100</v>
      </c>
      <c r="I345" s="46">
        <f t="shared" si="143"/>
        <v>1600</v>
      </c>
      <c r="J345" s="46">
        <f t="shared" si="143"/>
        <v>200</v>
      </c>
      <c r="K345" s="46">
        <f t="shared" si="143"/>
        <v>0</v>
      </c>
      <c r="L345" s="46">
        <f t="shared" si="143"/>
        <v>0</v>
      </c>
    </row>
    <row r="346" spans="1:12" ht="23.25" customHeight="1" x14ac:dyDescent="0.3">
      <c r="A346" s="68"/>
      <c r="B346" s="69"/>
      <c r="C346" s="70"/>
      <c r="D346" s="23" t="s">
        <v>151</v>
      </c>
      <c r="E346" s="45">
        <f t="shared" ref="E346:E349" si="144">SUM(F346:L346)</f>
        <v>800</v>
      </c>
      <c r="F346" s="47"/>
      <c r="G346" s="48"/>
      <c r="H346" s="48"/>
      <c r="I346" s="48">
        <v>800</v>
      </c>
      <c r="J346" s="48"/>
      <c r="K346" s="48"/>
      <c r="L346" s="53"/>
    </row>
    <row r="347" spans="1:12" ht="23.25" customHeight="1" x14ac:dyDescent="0.3">
      <c r="A347" s="68"/>
      <c r="B347" s="69"/>
      <c r="C347" s="70"/>
      <c r="D347" s="23" t="s">
        <v>152</v>
      </c>
      <c r="E347" s="45">
        <f t="shared" si="144"/>
        <v>200</v>
      </c>
      <c r="F347" s="47"/>
      <c r="G347" s="48"/>
      <c r="H347" s="48"/>
      <c r="I347" s="48"/>
      <c r="J347" s="48">
        <v>200</v>
      </c>
      <c r="K347" s="48"/>
      <c r="L347" s="53"/>
    </row>
    <row r="348" spans="1:12" ht="23.25" customHeight="1" x14ac:dyDescent="0.3">
      <c r="A348" s="68"/>
      <c r="B348" s="69"/>
      <c r="C348" s="70"/>
      <c r="D348" s="23" t="s">
        <v>180</v>
      </c>
      <c r="E348" s="45">
        <f t="shared" si="144"/>
        <v>900</v>
      </c>
      <c r="F348" s="47"/>
      <c r="G348" s="48"/>
      <c r="H348" s="48">
        <v>100</v>
      </c>
      <c r="I348" s="48">
        <v>800</v>
      </c>
      <c r="J348" s="48"/>
      <c r="K348" s="48"/>
      <c r="L348" s="53"/>
    </row>
    <row r="349" spans="1:12" ht="23.25" customHeight="1" x14ac:dyDescent="0.3">
      <c r="A349" s="68"/>
      <c r="B349" s="69"/>
      <c r="C349" s="70"/>
      <c r="D349" s="23" t="s">
        <v>181</v>
      </c>
      <c r="E349" s="45">
        <f t="shared" si="144"/>
        <v>0</v>
      </c>
      <c r="F349" s="47"/>
      <c r="G349" s="48"/>
      <c r="H349" s="48"/>
      <c r="I349" s="48"/>
      <c r="J349" s="48"/>
      <c r="K349" s="48"/>
      <c r="L349" s="53"/>
    </row>
    <row r="350" spans="1:12" ht="23.25" customHeight="1" x14ac:dyDescent="0.3">
      <c r="A350" s="68"/>
      <c r="B350" s="69" t="s">
        <v>139</v>
      </c>
      <c r="C350" s="70" t="s">
        <v>250</v>
      </c>
      <c r="D350" s="23" t="s">
        <v>172</v>
      </c>
      <c r="E350" s="45">
        <f>SUM(F350:L350)</f>
        <v>39670</v>
      </c>
      <c r="F350" s="46">
        <f t="shared" ref="F350:L350" si="145">SUM(F351:F354)</f>
        <v>0</v>
      </c>
      <c r="G350" s="46">
        <f t="shared" si="145"/>
        <v>4887</v>
      </c>
      <c r="H350" s="46">
        <f t="shared" si="145"/>
        <v>4352</v>
      </c>
      <c r="I350" s="46">
        <f t="shared" si="145"/>
        <v>10821</v>
      </c>
      <c r="J350" s="46">
        <f t="shared" si="145"/>
        <v>12465</v>
      </c>
      <c r="K350" s="46">
        <f t="shared" si="145"/>
        <v>7145</v>
      </c>
      <c r="L350" s="46">
        <f t="shared" si="145"/>
        <v>0</v>
      </c>
    </row>
    <row r="351" spans="1:12" ht="23.25" customHeight="1" x14ac:dyDescent="0.3">
      <c r="A351" s="68"/>
      <c r="B351" s="69"/>
      <c r="C351" s="70"/>
      <c r="D351" s="23" t="s">
        <v>151</v>
      </c>
      <c r="E351" s="45">
        <f t="shared" ref="E351:E354" si="146">SUM(F351:L351)</f>
        <v>5500</v>
      </c>
      <c r="F351" s="29"/>
      <c r="G351" s="28">
        <v>3000</v>
      </c>
      <c r="H351" s="28">
        <v>2500</v>
      </c>
      <c r="I351" s="28"/>
      <c r="J351" s="28"/>
      <c r="K351" s="28"/>
      <c r="L351" s="44"/>
    </row>
    <row r="352" spans="1:12" ht="23.25" customHeight="1" x14ac:dyDescent="0.3">
      <c r="A352" s="68"/>
      <c r="B352" s="69"/>
      <c r="C352" s="70"/>
      <c r="D352" s="23" t="s">
        <v>152</v>
      </c>
      <c r="E352" s="45">
        <f t="shared" si="146"/>
        <v>22270</v>
      </c>
      <c r="F352" s="29"/>
      <c r="G352" s="28"/>
      <c r="H352" s="28"/>
      <c r="I352" s="28">
        <v>8058</v>
      </c>
      <c r="J352" s="28">
        <v>9212</v>
      </c>
      <c r="K352" s="28">
        <v>5000</v>
      </c>
      <c r="L352" s="44"/>
    </row>
    <row r="353" spans="1:12" ht="23.25" customHeight="1" x14ac:dyDescent="0.3">
      <c r="A353" s="68"/>
      <c r="B353" s="69"/>
      <c r="C353" s="70"/>
      <c r="D353" s="23" t="s">
        <v>180</v>
      </c>
      <c r="E353" s="45">
        <f t="shared" si="146"/>
        <v>11900</v>
      </c>
      <c r="F353" s="29"/>
      <c r="G353" s="28">
        <v>1887</v>
      </c>
      <c r="H353" s="28">
        <v>1852</v>
      </c>
      <c r="I353" s="28">
        <v>2763</v>
      </c>
      <c r="J353" s="28">
        <v>3253</v>
      </c>
      <c r="K353" s="28">
        <v>2145</v>
      </c>
      <c r="L353" s="44"/>
    </row>
    <row r="354" spans="1:12" ht="23.25" customHeight="1" x14ac:dyDescent="0.3">
      <c r="A354" s="68"/>
      <c r="B354" s="69"/>
      <c r="C354" s="70"/>
      <c r="D354" s="23" t="s">
        <v>181</v>
      </c>
      <c r="E354" s="45">
        <f t="shared" si="146"/>
        <v>0</v>
      </c>
      <c r="F354" s="29"/>
      <c r="G354" s="28"/>
      <c r="H354" s="28"/>
      <c r="I354" s="28"/>
      <c r="J354" s="28"/>
      <c r="K354" s="28"/>
      <c r="L354" s="44"/>
    </row>
    <row r="355" spans="1:12" ht="23.25" customHeight="1" x14ac:dyDescent="0.3">
      <c r="A355" s="68"/>
      <c r="B355" s="69" t="s">
        <v>140</v>
      </c>
      <c r="C355" s="70" t="s">
        <v>251</v>
      </c>
      <c r="D355" s="23" t="s">
        <v>172</v>
      </c>
      <c r="E355" s="45">
        <f>SUM(F355:L355)</f>
        <v>131500</v>
      </c>
      <c r="F355" s="46">
        <f t="shared" ref="F355:L355" si="147">SUM(F356:F359)</f>
        <v>0</v>
      </c>
      <c r="G355" s="46">
        <f t="shared" si="147"/>
        <v>10000</v>
      </c>
      <c r="H355" s="46">
        <f t="shared" si="147"/>
        <v>37500</v>
      </c>
      <c r="I355" s="46">
        <f t="shared" si="147"/>
        <v>46000</v>
      </c>
      <c r="J355" s="46">
        <f t="shared" si="147"/>
        <v>27000</v>
      </c>
      <c r="K355" s="46">
        <f t="shared" si="147"/>
        <v>11000</v>
      </c>
      <c r="L355" s="46">
        <f t="shared" si="147"/>
        <v>0</v>
      </c>
    </row>
    <row r="356" spans="1:12" ht="23.25" customHeight="1" x14ac:dyDescent="0.3">
      <c r="A356" s="68"/>
      <c r="B356" s="69"/>
      <c r="C356" s="70"/>
      <c r="D356" s="23" t="s">
        <v>151</v>
      </c>
      <c r="E356" s="45">
        <f t="shared" ref="E356:E359" si="148">SUM(F356:L356)</f>
        <v>0</v>
      </c>
      <c r="F356" s="47"/>
      <c r="G356" s="51"/>
      <c r="H356" s="51"/>
      <c r="I356" s="51"/>
      <c r="J356" s="51"/>
      <c r="K356" s="51"/>
      <c r="L356" s="53"/>
    </row>
    <row r="357" spans="1:12" ht="23.25" customHeight="1" x14ac:dyDescent="0.3">
      <c r="A357" s="68"/>
      <c r="B357" s="69"/>
      <c r="C357" s="70"/>
      <c r="D357" s="23" t="s">
        <v>152</v>
      </c>
      <c r="E357" s="45">
        <f t="shared" si="148"/>
        <v>0</v>
      </c>
      <c r="F357" s="47"/>
      <c r="G357" s="51"/>
      <c r="H357" s="51"/>
      <c r="I357" s="51"/>
      <c r="J357" s="51"/>
      <c r="K357" s="51"/>
      <c r="L357" s="53"/>
    </row>
    <row r="358" spans="1:12" ht="23.25" customHeight="1" x14ac:dyDescent="0.3">
      <c r="A358" s="68"/>
      <c r="B358" s="69"/>
      <c r="C358" s="70"/>
      <c r="D358" s="23" t="s">
        <v>180</v>
      </c>
      <c r="E358" s="45">
        <f t="shared" si="148"/>
        <v>6500</v>
      </c>
      <c r="F358" s="47"/>
      <c r="G358" s="51"/>
      <c r="H358" s="51">
        <v>2500</v>
      </c>
      <c r="I358" s="51">
        <v>1000</v>
      </c>
      <c r="J358" s="51">
        <v>2000</v>
      </c>
      <c r="K358" s="51">
        <v>1000</v>
      </c>
      <c r="L358" s="53"/>
    </row>
    <row r="359" spans="1:12" ht="23.25" customHeight="1" x14ac:dyDescent="0.3">
      <c r="A359" s="68"/>
      <c r="B359" s="69"/>
      <c r="C359" s="70"/>
      <c r="D359" s="23" t="s">
        <v>181</v>
      </c>
      <c r="E359" s="45">
        <f t="shared" si="148"/>
        <v>125000</v>
      </c>
      <c r="F359" s="47"/>
      <c r="G359" s="51">
        <v>10000</v>
      </c>
      <c r="H359" s="51">
        <v>35000</v>
      </c>
      <c r="I359" s="51">
        <v>45000</v>
      </c>
      <c r="J359" s="51">
        <v>25000</v>
      </c>
      <c r="K359" s="51">
        <v>10000</v>
      </c>
      <c r="L359" s="53"/>
    </row>
    <row r="360" spans="1:12" ht="23.25" customHeight="1" x14ac:dyDescent="0.3">
      <c r="A360" s="68"/>
      <c r="B360" s="69" t="s">
        <v>166</v>
      </c>
      <c r="C360" s="70" t="s">
        <v>252</v>
      </c>
      <c r="D360" s="23" t="s">
        <v>172</v>
      </c>
      <c r="E360" s="45">
        <f t="shared" ref="E360:E364" si="149">SUM(G360:K360)</f>
        <v>3000</v>
      </c>
      <c r="F360" s="45"/>
      <c r="G360" s="46">
        <f t="shared" ref="G360:K360" si="150">SUM(G361:G364)</f>
        <v>0</v>
      </c>
      <c r="H360" s="46">
        <f t="shared" si="150"/>
        <v>500</v>
      </c>
      <c r="I360" s="46">
        <f t="shared" si="150"/>
        <v>500</v>
      </c>
      <c r="J360" s="46">
        <f t="shared" si="150"/>
        <v>1000</v>
      </c>
      <c r="K360" s="46">
        <f t="shared" si="150"/>
        <v>1000</v>
      </c>
      <c r="L360" s="52"/>
    </row>
    <row r="361" spans="1:12" ht="23.25" customHeight="1" x14ac:dyDescent="0.3">
      <c r="A361" s="68"/>
      <c r="B361" s="69"/>
      <c r="C361" s="70"/>
      <c r="D361" s="23" t="s">
        <v>151</v>
      </c>
      <c r="E361" s="45">
        <f t="shared" si="149"/>
        <v>0</v>
      </c>
      <c r="F361" s="47"/>
      <c r="G361" s="48"/>
      <c r="H361" s="48"/>
      <c r="I361" s="48"/>
      <c r="J361" s="48"/>
      <c r="K361" s="48"/>
      <c r="L361" s="53"/>
    </row>
    <row r="362" spans="1:12" ht="23.25" customHeight="1" x14ac:dyDescent="0.3">
      <c r="A362" s="68"/>
      <c r="B362" s="69"/>
      <c r="C362" s="70"/>
      <c r="D362" s="23" t="s">
        <v>152</v>
      </c>
      <c r="E362" s="45">
        <f t="shared" si="149"/>
        <v>3000</v>
      </c>
      <c r="F362" s="47"/>
      <c r="G362" s="48"/>
      <c r="H362" s="48">
        <v>500</v>
      </c>
      <c r="I362" s="48">
        <v>500</v>
      </c>
      <c r="J362" s="48">
        <v>1000</v>
      </c>
      <c r="K362" s="48">
        <v>1000</v>
      </c>
      <c r="L362" s="53"/>
    </row>
    <row r="363" spans="1:12" ht="23.25" customHeight="1" x14ac:dyDescent="0.3">
      <c r="A363" s="68"/>
      <c r="B363" s="69"/>
      <c r="C363" s="70"/>
      <c r="D363" s="23" t="s">
        <v>180</v>
      </c>
      <c r="E363" s="45">
        <f t="shared" si="149"/>
        <v>0</v>
      </c>
      <c r="F363" s="47"/>
      <c r="G363" s="48"/>
      <c r="H363" s="48"/>
      <c r="I363" s="48"/>
      <c r="J363" s="48"/>
      <c r="K363" s="48"/>
      <c r="L363" s="53"/>
    </row>
    <row r="364" spans="1:12" ht="23.25" customHeight="1" x14ac:dyDescent="0.3">
      <c r="A364" s="68"/>
      <c r="B364" s="69"/>
      <c r="C364" s="70"/>
      <c r="D364" s="23" t="s">
        <v>181</v>
      </c>
      <c r="E364" s="45">
        <f t="shared" si="149"/>
        <v>0</v>
      </c>
      <c r="F364" s="47"/>
      <c r="G364" s="48"/>
      <c r="H364" s="48"/>
      <c r="I364" s="48"/>
      <c r="J364" s="48"/>
      <c r="K364" s="48"/>
      <c r="L364" s="53"/>
    </row>
    <row r="365" spans="1:12" ht="23.25" customHeight="1" x14ac:dyDescent="0.3">
      <c r="A365" s="68"/>
      <c r="B365" s="69" t="s">
        <v>167</v>
      </c>
      <c r="C365" s="70" t="s">
        <v>253</v>
      </c>
      <c r="D365" s="23" t="s">
        <v>172</v>
      </c>
      <c r="E365" s="45">
        <f>SUM(F365:L365)</f>
        <v>1300</v>
      </c>
      <c r="F365" s="46">
        <f t="shared" ref="F365:L365" si="151">SUM(F366:F369)</f>
        <v>0</v>
      </c>
      <c r="G365" s="46">
        <f t="shared" si="151"/>
        <v>0</v>
      </c>
      <c r="H365" s="46">
        <f t="shared" si="151"/>
        <v>750</v>
      </c>
      <c r="I365" s="46">
        <f t="shared" si="151"/>
        <v>200</v>
      </c>
      <c r="J365" s="46">
        <f t="shared" si="151"/>
        <v>175</v>
      </c>
      <c r="K365" s="46">
        <f t="shared" si="151"/>
        <v>175</v>
      </c>
      <c r="L365" s="46">
        <f t="shared" si="151"/>
        <v>0</v>
      </c>
    </row>
    <row r="366" spans="1:12" ht="23.25" customHeight="1" x14ac:dyDescent="0.3">
      <c r="A366" s="68"/>
      <c r="B366" s="69"/>
      <c r="C366" s="70"/>
      <c r="D366" s="23" t="s">
        <v>151</v>
      </c>
      <c r="E366" s="45">
        <f t="shared" ref="E366:E369" si="152">SUM(F366:L366)</f>
        <v>130</v>
      </c>
      <c r="F366" s="47"/>
      <c r="G366" s="48"/>
      <c r="H366" s="48">
        <v>130</v>
      </c>
      <c r="I366" s="48"/>
      <c r="J366" s="48"/>
      <c r="K366" s="48"/>
      <c r="L366" s="53"/>
    </row>
    <row r="367" spans="1:12" ht="23.25" customHeight="1" x14ac:dyDescent="0.3">
      <c r="A367" s="68"/>
      <c r="B367" s="69"/>
      <c r="C367" s="70"/>
      <c r="D367" s="23" t="s">
        <v>152</v>
      </c>
      <c r="E367" s="45">
        <f t="shared" si="152"/>
        <v>0</v>
      </c>
      <c r="F367" s="47"/>
      <c r="G367" s="48"/>
      <c r="H367" s="48"/>
      <c r="I367" s="48"/>
      <c r="J367" s="48"/>
      <c r="K367" s="48"/>
      <c r="L367" s="53"/>
    </row>
    <row r="368" spans="1:12" ht="23.25" customHeight="1" x14ac:dyDescent="0.3">
      <c r="A368" s="68"/>
      <c r="B368" s="69"/>
      <c r="C368" s="70"/>
      <c r="D368" s="23" t="s">
        <v>180</v>
      </c>
      <c r="E368" s="45">
        <f t="shared" si="152"/>
        <v>930</v>
      </c>
      <c r="F368" s="47"/>
      <c r="G368" s="48"/>
      <c r="H368" s="48">
        <v>380</v>
      </c>
      <c r="I368" s="48">
        <v>200</v>
      </c>
      <c r="J368" s="48">
        <v>175</v>
      </c>
      <c r="K368" s="48">
        <v>175</v>
      </c>
      <c r="L368" s="53"/>
    </row>
    <row r="369" spans="1:12" ht="23.25" customHeight="1" x14ac:dyDescent="0.3">
      <c r="A369" s="68"/>
      <c r="B369" s="69"/>
      <c r="C369" s="70"/>
      <c r="D369" s="23" t="s">
        <v>181</v>
      </c>
      <c r="E369" s="45">
        <f t="shared" si="152"/>
        <v>240</v>
      </c>
      <c r="F369" s="47"/>
      <c r="G369" s="48"/>
      <c r="H369" s="48">
        <v>240</v>
      </c>
      <c r="I369" s="48"/>
      <c r="J369" s="48"/>
      <c r="K369" s="48"/>
      <c r="L369" s="53"/>
    </row>
  </sheetData>
  <mergeCells count="228">
    <mergeCell ref="L3:L4"/>
    <mergeCell ref="A5:A9"/>
    <mergeCell ref="B5:B9"/>
    <mergeCell ref="C5:C9"/>
    <mergeCell ref="A10:A14"/>
    <mergeCell ref="B10:B14"/>
    <mergeCell ref="C10:C14"/>
    <mergeCell ref="A1:K1"/>
    <mergeCell ref="A3:A4"/>
    <mergeCell ref="B3:B4"/>
    <mergeCell ref="C3:C4"/>
    <mergeCell ref="D3:D4"/>
    <mergeCell ref="E3:E4"/>
    <mergeCell ref="F3:F4"/>
    <mergeCell ref="G3:K3"/>
    <mergeCell ref="A25:A29"/>
    <mergeCell ref="B25:B29"/>
    <mergeCell ref="C25:C29"/>
    <mergeCell ref="A30:A34"/>
    <mergeCell ref="B30:B34"/>
    <mergeCell ref="C30:C34"/>
    <mergeCell ref="A15:A19"/>
    <mergeCell ref="B15:B19"/>
    <mergeCell ref="C15:C19"/>
    <mergeCell ref="A20:A24"/>
    <mergeCell ref="B20:B24"/>
    <mergeCell ref="C20:C24"/>
    <mergeCell ref="A45:A49"/>
    <mergeCell ref="B45:B49"/>
    <mergeCell ref="C45:C49"/>
    <mergeCell ref="A50:A54"/>
    <mergeCell ref="B50:B54"/>
    <mergeCell ref="C50:C54"/>
    <mergeCell ref="A35:A39"/>
    <mergeCell ref="B35:B39"/>
    <mergeCell ref="C35:C39"/>
    <mergeCell ref="A40:A44"/>
    <mergeCell ref="B40:B44"/>
    <mergeCell ref="C40:C44"/>
    <mergeCell ref="A65:A69"/>
    <mergeCell ref="B65:B69"/>
    <mergeCell ref="C65:C69"/>
    <mergeCell ref="A70:A74"/>
    <mergeCell ref="B70:B74"/>
    <mergeCell ref="C70:C74"/>
    <mergeCell ref="A55:A59"/>
    <mergeCell ref="B55:B59"/>
    <mergeCell ref="C55:C59"/>
    <mergeCell ref="A60:A64"/>
    <mergeCell ref="B60:B64"/>
    <mergeCell ref="C60:C64"/>
    <mergeCell ref="A85:A89"/>
    <mergeCell ref="B85:B89"/>
    <mergeCell ref="C85:C89"/>
    <mergeCell ref="A90:A94"/>
    <mergeCell ref="B90:B94"/>
    <mergeCell ref="C90:C94"/>
    <mergeCell ref="A75:A79"/>
    <mergeCell ref="B75:B79"/>
    <mergeCell ref="C75:C79"/>
    <mergeCell ref="A80:A84"/>
    <mergeCell ref="B80:B84"/>
    <mergeCell ref="C80:C84"/>
    <mergeCell ref="A105:A109"/>
    <mergeCell ref="B105:B109"/>
    <mergeCell ref="C105:C109"/>
    <mergeCell ref="A110:A114"/>
    <mergeCell ref="B110:B114"/>
    <mergeCell ref="C110:C114"/>
    <mergeCell ref="A95:A99"/>
    <mergeCell ref="B95:B99"/>
    <mergeCell ref="C95:C99"/>
    <mergeCell ref="A100:A104"/>
    <mergeCell ref="B100:B104"/>
    <mergeCell ref="C100:C104"/>
    <mergeCell ref="A125:A129"/>
    <mergeCell ref="B125:B129"/>
    <mergeCell ref="C125:C129"/>
    <mergeCell ref="A130:A134"/>
    <mergeCell ref="B130:B134"/>
    <mergeCell ref="C130:C134"/>
    <mergeCell ref="A115:A119"/>
    <mergeCell ref="B115:B119"/>
    <mergeCell ref="C115:C119"/>
    <mergeCell ref="A120:A124"/>
    <mergeCell ref="B120:B124"/>
    <mergeCell ref="C120:C124"/>
    <mergeCell ref="A145:A149"/>
    <mergeCell ref="B145:B149"/>
    <mergeCell ref="C145:C149"/>
    <mergeCell ref="A150:A154"/>
    <mergeCell ref="B150:B154"/>
    <mergeCell ref="C150:C154"/>
    <mergeCell ref="A135:A139"/>
    <mergeCell ref="B135:B139"/>
    <mergeCell ref="C135:C139"/>
    <mergeCell ref="A140:A144"/>
    <mergeCell ref="B140:B144"/>
    <mergeCell ref="C140:C144"/>
    <mergeCell ref="A165:A169"/>
    <mergeCell ref="B165:B169"/>
    <mergeCell ref="C165:C169"/>
    <mergeCell ref="A170:A174"/>
    <mergeCell ref="B170:B174"/>
    <mergeCell ref="C170:C174"/>
    <mergeCell ref="A155:A159"/>
    <mergeCell ref="B155:B159"/>
    <mergeCell ref="C155:C159"/>
    <mergeCell ref="A160:A164"/>
    <mergeCell ref="B160:B164"/>
    <mergeCell ref="C160:C164"/>
    <mergeCell ref="A185:A189"/>
    <mergeCell ref="B185:B189"/>
    <mergeCell ref="C185:C189"/>
    <mergeCell ref="A190:A194"/>
    <mergeCell ref="B190:B194"/>
    <mergeCell ref="C190:C194"/>
    <mergeCell ref="A175:A179"/>
    <mergeCell ref="B175:B179"/>
    <mergeCell ref="C175:C179"/>
    <mergeCell ref="A180:A184"/>
    <mergeCell ref="B180:B184"/>
    <mergeCell ref="C180:C184"/>
    <mergeCell ref="A205:A209"/>
    <mergeCell ref="B205:B209"/>
    <mergeCell ref="C205:C209"/>
    <mergeCell ref="A210:A214"/>
    <mergeCell ref="B210:B214"/>
    <mergeCell ref="C210:C214"/>
    <mergeCell ref="A195:A199"/>
    <mergeCell ref="B195:B199"/>
    <mergeCell ref="C195:C199"/>
    <mergeCell ref="A200:A204"/>
    <mergeCell ref="B200:B204"/>
    <mergeCell ref="C200:C204"/>
    <mergeCell ref="A225:A229"/>
    <mergeCell ref="B225:B229"/>
    <mergeCell ref="C225:C229"/>
    <mergeCell ref="A230:A234"/>
    <mergeCell ref="B230:B234"/>
    <mergeCell ref="C230:C234"/>
    <mergeCell ref="A215:A219"/>
    <mergeCell ref="B215:B219"/>
    <mergeCell ref="C215:C219"/>
    <mergeCell ref="A220:A224"/>
    <mergeCell ref="B220:B224"/>
    <mergeCell ref="C220:C224"/>
    <mergeCell ref="A245:A249"/>
    <mergeCell ref="B245:B249"/>
    <mergeCell ref="C245:C249"/>
    <mergeCell ref="A250:A254"/>
    <mergeCell ref="B250:B254"/>
    <mergeCell ref="C250:C254"/>
    <mergeCell ref="A235:A239"/>
    <mergeCell ref="B235:B239"/>
    <mergeCell ref="C235:C239"/>
    <mergeCell ref="A240:A244"/>
    <mergeCell ref="B240:B244"/>
    <mergeCell ref="C240:C244"/>
    <mergeCell ref="A265:A269"/>
    <mergeCell ref="B265:B269"/>
    <mergeCell ref="C265:C269"/>
    <mergeCell ref="A270:A274"/>
    <mergeCell ref="B270:B274"/>
    <mergeCell ref="C270:C274"/>
    <mergeCell ref="A255:A259"/>
    <mergeCell ref="B255:B259"/>
    <mergeCell ref="C255:C259"/>
    <mergeCell ref="A260:A264"/>
    <mergeCell ref="B260:B264"/>
    <mergeCell ref="C260:C264"/>
    <mergeCell ref="A285:A289"/>
    <mergeCell ref="B285:B289"/>
    <mergeCell ref="C285:C289"/>
    <mergeCell ref="A290:A294"/>
    <mergeCell ref="B290:B294"/>
    <mergeCell ref="C290:C294"/>
    <mergeCell ref="A275:A279"/>
    <mergeCell ref="B275:B279"/>
    <mergeCell ref="C275:C279"/>
    <mergeCell ref="A280:A284"/>
    <mergeCell ref="B280:B284"/>
    <mergeCell ref="C280:C284"/>
    <mergeCell ref="A305:A309"/>
    <mergeCell ref="B305:B309"/>
    <mergeCell ref="C305:C309"/>
    <mergeCell ref="A310:A314"/>
    <mergeCell ref="B310:B314"/>
    <mergeCell ref="C310:C314"/>
    <mergeCell ref="A295:A299"/>
    <mergeCell ref="B295:B299"/>
    <mergeCell ref="C295:C299"/>
    <mergeCell ref="A300:A304"/>
    <mergeCell ref="B300:B304"/>
    <mergeCell ref="C300:C304"/>
    <mergeCell ref="A325:A329"/>
    <mergeCell ref="B325:B329"/>
    <mergeCell ref="C325:C329"/>
    <mergeCell ref="A330:A334"/>
    <mergeCell ref="B330:B334"/>
    <mergeCell ref="C330:C334"/>
    <mergeCell ref="A315:A319"/>
    <mergeCell ref="B315:B319"/>
    <mergeCell ref="C315:C319"/>
    <mergeCell ref="A320:A324"/>
    <mergeCell ref="B320:B324"/>
    <mergeCell ref="C320:C324"/>
    <mergeCell ref="A345:A349"/>
    <mergeCell ref="B345:B349"/>
    <mergeCell ref="C345:C349"/>
    <mergeCell ref="A350:A354"/>
    <mergeCell ref="B350:B354"/>
    <mergeCell ref="C350:C354"/>
    <mergeCell ref="A335:A339"/>
    <mergeCell ref="B335:B339"/>
    <mergeCell ref="C335:C339"/>
    <mergeCell ref="A340:A344"/>
    <mergeCell ref="B340:B344"/>
    <mergeCell ref="C340:C344"/>
    <mergeCell ref="A365:A369"/>
    <mergeCell ref="B365:B369"/>
    <mergeCell ref="C365:C369"/>
    <mergeCell ref="A355:A359"/>
    <mergeCell ref="B355:B359"/>
    <mergeCell ref="C355:C359"/>
    <mergeCell ref="A360:A364"/>
    <mergeCell ref="B360:B364"/>
    <mergeCell ref="C360:C364"/>
  </mergeCells>
  <phoneticPr fontId="1" type="noConversion"/>
  <printOptions horizontalCentered="1"/>
  <pageMargins left="0.70866141732283472" right="0.70866141732283472" top="0.27559055118110237" bottom="0.19685039370078741" header="0.23622047244094491" footer="0.23622047244094491"/>
  <pageSetup paperSize="9" scale="77" fitToHeight="0" orientation="landscape" r:id="rId1"/>
  <rowBreaks count="14" manualBreakCount="14">
    <brk id="29" max="11" man="1"/>
    <brk id="54" max="11" man="1"/>
    <brk id="79" max="11" man="1"/>
    <brk id="104" max="11" man="1"/>
    <brk id="129" max="11" man="1"/>
    <brk id="154" max="11" man="1"/>
    <brk id="179" max="11" man="1"/>
    <brk id="204" max="11" man="1"/>
    <brk id="229" max="11" man="1"/>
    <brk id="254" max="11" man="1"/>
    <brk id="279" max="11" man="1"/>
    <brk id="304" max="11" man="1"/>
    <brk id="329" max="11" man="1"/>
    <brk id="3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0"/>
  <sheetViews>
    <sheetView zoomScaleNormal="100" workbookViewId="0">
      <pane ySplit="3" topLeftCell="A4" activePane="bottomLeft" state="frozen"/>
      <selection activeCell="C1" sqref="C1"/>
      <selection pane="bottomLeft" activeCell="D12" sqref="D12"/>
    </sheetView>
  </sheetViews>
  <sheetFormatPr defaultRowHeight="19.5" x14ac:dyDescent="0.3"/>
  <cols>
    <col min="1" max="1" width="70.125" style="1" customWidth="1"/>
    <col min="2" max="2" width="18.125" style="1" bestFit="1" customWidth="1"/>
    <col min="3" max="3" width="9" style="1" customWidth="1"/>
    <col min="4" max="4" width="53.5" style="3" customWidth="1"/>
    <col min="5" max="5" width="10.75" style="1" customWidth="1"/>
    <col min="6" max="6" width="9.625" style="1" customWidth="1"/>
    <col min="7" max="7" width="10.375" style="1" hidden="1" customWidth="1"/>
    <col min="8" max="8" width="7.625" style="1" hidden="1" customWidth="1"/>
    <col min="9" max="9" width="9.125" style="1" hidden="1" customWidth="1"/>
    <col min="10" max="10" width="7.5" style="1" hidden="1" customWidth="1"/>
    <col min="11" max="11" width="8.875" style="1" hidden="1" customWidth="1"/>
    <col min="12" max="16" width="10.875" style="1" hidden="1" customWidth="1"/>
    <col min="17" max="17" width="10.875" style="2" customWidth="1"/>
    <col min="18" max="16384" width="9" style="1"/>
  </cols>
  <sheetData>
    <row r="1" spans="1:17" ht="30" x14ac:dyDescent="0.3">
      <c r="A1" s="84" t="s">
        <v>256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6"/>
    </row>
    <row r="2" spans="1:17" ht="20.25" thickBot="1" x14ac:dyDescent="0.35">
      <c r="D2" s="1"/>
      <c r="Q2" s="17"/>
    </row>
    <row r="3" spans="1:17" x14ac:dyDescent="0.3">
      <c r="A3" s="67" t="s">
        <v>263</v>
      </c>
      <c r="B3" s="66" t="s">
        <v>16</v>
      </c>
      <c r="C3" s="35" t="s">
        <v>14</v>
      </c>
      <c r="D3" s="66" t="s">
        <v>258</v>
      </c>
      <c r="E3" s="35" t="s">
        <v>15</v>
      </c>
      <c r="F3" s="35" t="s">
        <v>259</v>
      </c>
      <c r="G3" s="85" t="s">
        <v>155</v>
      </c>
      <c r="H3" s="85"/>
      <c r="I3" s="85"/>
      <c r="J3" s="85"/>
      <c r="K3" s="85"/>
      <c r="L3" s="86" t="s">
        <v>154</v>
      </c>
      <c r="M3" s="86"/>
      <c r="N3" s="86"/>
      <c r="O3" s="86"/>
      <c r="P3" s="86"/>
      <c r="Q3" s="18"/>
    </row>
    <row r="4" spans="1:17" s="2" customFormat="1" x14ac:dyDescent="0.3">
      <c r="A4" s="4" t="s">
        <v>257</v>
      </c>
      <c r="B4" s="5"/>
      <c r="C4" s="5"/>
      <c r="D4" s="5" t="s">
        <v>156</v>
      </c>
      <c r="E4" s="5"/>
      <c r="F4" s="5"/>
      <c r="G4" s="6" t="e">
        <f>SUM(#REF!,#REF!,#REF!,#REF!,#REF!,#REF!)</f>
        <v>#REF!</v>
      </c>
      <c r="H4" s="6" t="e">
        <f>SUM(#REF!,#REF!,#REF!,#REF!,#REF!,#REF!)</f>
        <v>#REF!</v>
      </c>
      <c r="I4" s="6" t="e">
        <f>SUM(#REF!,#REF!,#REF!,#REF!,#REF!,#REF!)</f>
        <v>#REF!</v>
      </c>
      <c r="J4" s="6" t="e">
        <f>SUM(#REF!,#REF!,#REF!,#REF!,#REF!,#REF!)</f>
        <v>#REF!</v>
      </c>
      <c r="K4" s="6" t="e">
        <f>SUM(#REF!,#REF!,#REF!,#REF!,#REF!,#REF!)</f>
        <v>#REF!</v>
      </c>
      <c r="L4" s="6" t="e">
        <f>SUM(#REF!,#REF!,#REF!,#REF!,#REF!,#REF!)</f>
        <v>#REF!</v>
      </c>
      <c r="M4" s="6" t="e">
        <f>SUM(#REF!,#REF!,#REF!,#REF!,#REF!,#REF!)</f>
        <v>#REF!</v>
      </c>
      <c r="N4" s="6" t="e">
        <f>SUM(#REF!,#REF!,#REF!,#REF!,#REF!,#REF!)</f>
        <v>#REF!</v>
      </c>
      <c r="O4" s="6" t="e">
        <f>SUM(#REF!,#REF!,#REF!,#REF!,#REF!,#REF!)</f>
        <v>#REF!</v>
      </c>
      <c r="P4" s="6" t="e">
        <f>SUM(#REF!,#REF!,#REF!,#REF!,#REF!,#REF!)</f>
        <v>#REF!</v>
      </c>
      <c r="Q4" s="19"/>
    </row>
    <row r="5" spans="1:17" x14ac:dyDescent="0.3">
      <c r="A5" s="36" t="s">
        <v>264</v>
      </c>
      <c r="B5" s="7" t="s">
        <v>17</v>
      </c>
      <c r="C5" s="8" t="s">
        <v>18</v>
      </c>
      <c r="D5" s="13" t="s">
        <v>0</v>
      </c>
      <c r="E5" s="8" t="s">
        <v>1</v>
      </c>
      <c r="F5" s="7" t="s">
        <v>260</v>
      </c>
      <c r="G5" s="9">
        <f t="shared" ref="G5:G32" si="0">SUM(H5:K5)</f>
        <v>1597000</v>
      </c>
      <c r="H5" s="9">
        <v>19405</v>
      </c>
      <c r="I5" s="9">
        <v>19405</v>
      </c>
      <c r="J5" s="9"/>
      <c r="K5" s="9">
        <v>1558190</v>
      </c>
      <c r="L5" s="9">
        <f t="shared" ref="L5:L32" si="1">SUM(M5:P5)</f>
        <v>191745</v>
      </c>
      <c r="M5" s="9">
        <v>6095</v>
      </c>
      <c r="N5" s="9">
        <v>4620</v>
      </c>
      <c r="O5" s="9">
        <v>0</v>
      </c>
      <c r="P5" s="9">
        <v>181030</v>
      </c>
      <c r="Q5" s="20"/>
    </row>
    <row r="6" spans="1:17" x14ac:dyDescent="0.3">
      <c r="A6" s="36" t="s">
        <v>265</v>
      </c>
      <c r="B6" s="7" t="s">
        <v>17</v>
      </c>
      <c r="C6" s="8" t="s">
        <v>19</v>
      </c>
      <c r="D6" s="13" t="s">
        <v>2</v>
      </c>
      <c r="E6" s="8" t="s">
        <v>1</v>
      </c>
      <c r="F6" s="7" t="s">
        <v>261</v>
      </c>
      <c r="G6" s="9">
        <f t="shared" si="0"/>
        <v>233992</v>
      </c>
      <c r="H6" s="9">
        <v>16631</v>
      </c>
      <c r="I6" s="9">
        <v>16631</v>
      </c>
      <c r="J6" s="9"/>
      <c r="K6" s="9">
        <v>200730</v>
      </c>
      <c r="L6" s="9">
        <f t="shared" si="1"/>
        <v>203126</v>
      </c>
      <c r="M6" s="9">
        <v>13080</v>
      </c>
      <c r="N6" s="9">
        <v>13080</v>
      </c>
      <c r="O6" s="9">
        <v>0</v>
      </c>
      <c r="P6" s="9">
        <v>176966</v>
      </c>
      <c r="Q6" s="20"/>
    </row>
    <row r="7" spans="1:17" x14ac:dyDescent="0.3">
      <c r="A7" s="36" t="s">
        <v>266</v>
      </c>
      <c r="B7" s="7" t="s">
        <v>17</v>
      </c>
      <c r="C7" s="8" t="s">
        <v>20</v>
      </c>
      <c r="D7" s="13" t="s">
        <v>3</v>
      </c>
      <c r="E7" s="8" t="s">
        <v>1</v>
      </c>
      <c r="F7" s="7" t="s">
        <v>262</v>
      </c>
      <c r="G7" s="9">
        <f t="shared" si="0"/>
        <v>229300</v>
      </c>
      <c r="H7" s="9"/>
      <c r="I7" s="9">
        <v>10000</v>
      </c>
      <c r="J7" s="9">
        <v>20000</v>
      </c>
      <c r="K7" s="9">
        <v>199300</v>
      </c>
      <c r="L7" s="9">
        <f t="shared" si="1"/>
        <v>32800</v>
      </c>
      <c r="M7" s="9">
        <v>0</v>
      </c>
      <c r="N7" s="9">
        <v>10000</v>
      </c>
      <c r="O7" s="9">
        <v>20000</v>
      </c>
      <c r="P7" s="9">
        <v>2800</v>
      </c>
      <c r="Q7" s="20"/>
    </row>
    <row r="8" spans="1:17" x14ac:dyDescent="0.3">
      <c r="A8" s="36" t="s">
        <v>296</v>
      </c>
      <c r="B8" s="7" t="s">
        <v>17</v>
      </c>
      <c r="C8" s="8" t="s">
        <v>21</v>
      </c>
      <c r="D8" s="13" t="s">
        <v>4</v>
      </c>
      <c r="E8" s="8" t="s">
        <v>144</v>
      </c>
      <c r="F8" s="7" t="s">
        <v>313</v>
      </c>
      <c r="G8" s="9">
        <f t="shared" si="0"/>
        <v>3600</v>
      </c>
      <c r="H8" s="9">
        <v>1800</v>
      </c>
      <c r="I8" s="9">
        <v>540</v>
      </c>
      <c r="J8" s="9">
        <v>1260</v>
      </c>
      <c r="K8" s="9"/>
      <c r="L8" s="9">
        <f t="shared" si="1"/>
        <v>200</v>
      </c>
      <c r="M8" s="9">
        <v>100</v>
      </c>
      <c r="N8" s="9">
        <v>30</v>
      </c>
      <c r="O8" s="9">
        <v>70</v>
      </c>
      <c r="P8" s="9">
        <v>0</v>
      </c>
      <c r="Q8" s="20"/>
    </row>
    <row r="9" spans="1:17" x14ac:dyDescent="0.3">
      <c r="A9" s="36" t="s">
        <v>277</v>
      </c>
      <c r="B9" s="7" t="s">
        <v>17</v>
      </c>
      <c r="C9" s="8" t="s">
        <v>22</v>
      </c>
      <c r="D9" s="13" t="s">
        <v>5</v>
      </c>
      <c r="E9" s="8" t="s">
        <v>6</v>
      </c>
      <c r="F9" s="7" t="s">
        <v>276</v>
      </c>
      <c r="G9" s="9">
        <f t="shared" si="0"/>
        <v>19540</v>
      </c>
      <c r="H9" s="9">
        <v>9780</v>
      </c>
      <c r="I9" s="9"/>
      <c r="J9" s="9">
        <v>9760</v>
      </c>
      <c r="K9" s="9"/>
      <c r="L9" s="9">
        <f t="shared" si="1"/>
        <v>11642</v>
      </c>
      <c r="M9" s="9">
        <v>6798</v>
      </c>
      <c r="N9" s="9">
        <v>0</v>
      </c>
      <c r="O9" s="9">
        <v>4844</v>
      </c>
      <c r="P9" s="9">
        <v>0</v>
      </c>
      <c r="Q9" s="20"/>
    </row>
    <row r="10" spans="1:17" x14ac:dyDescent="0.3">
      <c r="A10" s="36" t="s">
        <v>274</v>
      </c>
      <c r="B10" s="7" t="s">
        <v>17</v>
      </c>
      <c r="C10" s="8" t="s">
        <v>23</v>
      </c>
      <c r="D10" s="13" t="s">
        <v>7</v>
      </c>
      <c r="E10" s="8" t="s">
        <v>145</v>
      </c>
      <c r="F10" s="7" t="s">
        <v>275</v>
      </c>
      <c r="G10" s="9">
        <f t="shared" si="0"/>
        <v>19000</v>
      </c>
      <c r="H10" s="9">
        <v>13300</v>
      </c>
      <c r="I10" s="9">
        <v>1710</v>
      </c>
      <c r="J10" s="9">
        <v>3990</v>
      </c>
      <c r="K10" s="9"/>
      <c r="L10" s="9">
        <f t="shared" si="1"/>
        <v>0</v>
      </c>
      <c r="M10" s="9">
        <v>0</v>
      </c>
      <c r="N10" s="9">
        <v>0</v>
      </c>
      <c r="O10" s="9">
        <v>0</v>
      </c>
      <c r="P10" s="9">
        <v>0</v>
      </c>
      <c r="Q10" s="20"/>
    </row>
    <row r="11" spans="1:17" x14ac:dyDescent="0.3">
      <c r="A11" s="36" t="s">
        <v>280</v>
      </c>
      <c r="B11" s="7" t="s">
        <v>17</v>
      </c>
      <c r="C11" s="8" t="s">
        <v>24</v>
      </c>
      <c r="D11" s="13" t="s">
        <v>8</v>
      </c>
      <c r="E11" s="8" t="s">
        <v>146</v>
      </c>
      <c r="F11" s="7" t="s">
        <v>275</v>
      </c>
      <c r="G11" s="9">
        <f t="shared" si="0"/>
        <v>5850</v>
      </c>
      <c r="H11" s="9">
        <v>3410</v>
      </c>
      <c r="I11" s="9"/>
      <c r="J11" s="9">
        <v>2440</v>
      </c>
      <c r="K11" s="9"/>
      <c r="L11" s="9">
        <f t="shared" si="1"/>
        <v>0</v>
      </c>
      <c r="M11" s="9"/>
      <c r="N11" s="9"/>
      <c r="O11" s="9"/>
      <c r="P11" s="9"/>
      <c r="Q11" s="20"/>
    </row>
    <row r="12" spans="1:17" x14ac:dyDescent="0.3">
      <c r="A12" s="13" t="s">
        <v>9</v>
      </c>
      <c r="B12" s="7" t="s">
        <v>17</v>
      </c>
      <c r="C12" s="8" t="s">
        <v>25</v>
      </c>
      <c r="D12" s="13" t="s">
        <v>9</v>
      </c>
      <c r="E12" s="8" t="s">
        <v>146</v>
      </c>
      <c r="F12" s="7" t="s">
        <v>314</v>
      </c>
      <c r="G12" s="9">
        <f t="shared" si="0"/>
        <v>87791</v>
      </c>
      <c r="H12" s="9">
        <v>23823</v>
      </c>
      <c r="I12" s="9">
        <v>5903</v>
      </c>
      <c r="J12" s="9">
        <v>57196</v>
      </c>
      <c r="K12" s="9">
        <v>869</v>
      </c>
      <c r="L12" s="9">
        <f t="shared" si="1"/>
        <v>0</v>
      </c>
      <c r="M12" s="9"/>
      <c r="N12" s="9"/>
      <c r="O12" s="9"/>
      <c r="P12" s="9"/>
      <c r="Q12" s="20"/>
    </row>
    <row r="13" spans="1:17" x14ac:dyDescent="0.3">
      <c r="A13" s="36" t="s">
        <v>312</v>
      </c>
      <c r="B13" s="7" t="s">
        <v>17</v>
      </c>
      <c r="C13" s="8" t="s">
        <v>158</v>
      </c>
      <c r="D13" s="13" t="s">
        <v>10</v>
      </c>
      <c r="E13" s="8" t="s">
        <v>145</v>
      </c>
      <c r="F13" s="7" t="s">
        <v>313</v>
      </c>
      <c r="G13" s="9">
        <f t="shared" si="0"/>
        <v>4425</v>
      </c>
      <c r="H13" s="9">
        <v>800</v>
      </c>
      <c r="I13" s="9">
        <v>1000</v>
      </c>
      <c r="J13" s="9">
        <v>2625</v>
      </c>
      <c r="K13" s="9"/>
      <c r="L13" s="9">
        <f t="shared" si="1"/>
        <v>625</v>
      </c>
      <c r="M13" s="9">
        <v>300</v>
      </c>
      <c r="N13" s="9">
        <v>0</v>
      </c>
      <c r="O13" s="9">
        <v>325</v>
      </c>
      <c r="P13" s="9">
        <v>0</v>
      </c>
      <c r="Q13" s="20"/>
    </row>
    <row r="14" spans="1:17" x14ac:dyDescent="0.3">
      <c r="A14" s="36" t="s">
        <v>283</v>
      </c>
      <c r="B14" s="7" t="s">
        <v>17</v>
      </c>
      <c r="C14" s="8" t="s">
        <v>159</v>
      </c>
      <c r="D14" s="13" t="s">
        <v>12</v>
      </c>
      <c r="E14" s="8" t="s">
        <v>145</v>
      </c>
      <c r="F14" s="7" t="s">
        <v>314</v>
      </c>
      <c r="G14" s="9">
        <f t="shared" si="0"/>
        <v>1000</v>
      </c>
      <c r="H14" s="9"/>
      <c r="I14" s="9"/>
      <c r="J14" s="9">
        <v>1000</v>
      </c>
      <c r="K14" s="9"/>
      <c r="L14" s="9">
        <f t="shared" si="1"/>
        <v>0</v>
      </c>
      <c r="M14" s="9"/>
      <c r="N14" s="9"/>
      <c r="O14" s="9"/>
      <c r="P14" s="9"/>
      <c r="Q14" s="20"/>
    </row>
    <row r="15" spans="1:17" x14ac:dyDescent="0.3">
      <c r="A15" s="36" t="s">
        <v>281</v>
      </c>
      <c r="B15" s="7" t="s">
        <v>17</v>
      </c>
      <c r="C15" s="8" t="s">
        <v>160</v>
      </c>
      <c r="D15" s="13" t="s">
        <v>13</v>
      </c>
      <c r="E15" s="8" t="s">
        <v>147</v>
      </c>
      <c r="F15" s="7" t="s">
        <v>313</v>
      </c>
      <c r="G15" s="9">
        <f t="shared" si="0"/>
        <v>3000</v>
      </c>
      <c r="H15" s="9">
        <v>1000</v>
      </c>
      <c r="I15" s="9"/>
      <c r="J15" s="9">
        <v>2000</v>
      </c>
      <c r="K15" s="9"/>
      <c r="L15" s="9">
        <f t="shared" si="1"/>
        <v>0</v>
      </c>
      <c r="M15" s="9"/>
      <c r="N15" s="9"/>
      <c r="O15" s="9"/>
      <c r="P15" s="9"/>
      <c r="Q15" s="20"/>
    </row>
    <row r="16" spans="1:17" x14ac:dyDescent="0.3">
      <c r="A16" s="36" t="s">
        <v>284</v>
      </c>
      <c r="B16" s="7" t="s">
        <v>59</v>
      </c>
      <c r="C16" s="8" t="s">
        <v>40</v>
      </c>
      <c r="D16" s="13" t="s">
        <v>56</v>
      </c>
      <c r="E16" s="8" t="s">
        <v>148</v>
      </c>
      <c r="F16" s="7" t="s">
        <v>261</v>
      </c>
      <c r="G16" s="9">
        <f t="shared" si="0"/>
        <v>45800</v>
      </c>
      <c r="H16" s="9">
        <v>3900</v>
      </c>
      <c r="I16" s="9">
        <v>1170</v>
      </c>
      <c r="J16" s="9">
        <v>2730</v>
      </c>
      <c r="K16" s="9">
        <v>38000</v>
      </c>
      <c r="L16" s="9">
        <f t="shared" si="1"/>
        <v>4000</v>
      </c>
      <c r="M16" s="9">
        <v>0</v>
      </c>
      <c r="N16" s="9">
        <v>0</v>
      </c>
      <c r="O16" s="9">
        <v>0</v>
      </c>
      <c r="P16" s="9">
        <v>4000</v>
      </c>
      <c r="Q16" s="20"/>
    </row>
    <row r="17" spans="1:17" x14ac:dyDescent="0.3">
      <c r="A17" s="13" t="s">
        <v>57</v>
      </c>
      <c r="B17" s="7" t="s">
        <v>59</v>
      </c>
      <c r="C17" s="8" t="s">
        <v>41</v>
      </c>
      <c r="D17" s="13" t="s">
        <v>57</v>
      </c>
      <c r="E17" s="8" t="s">
        <v>26</v>
      </c>
      <c r="F17" s="7" t="s">
        <v>261</v>
      </c>
      <c r="G17" s="9">
        <f t="shared" si="0"/>
        <v>2158</v>
      </c>
      <c r="H17" s="9">
        <v>1079</v>
      </c>
      <c r="I17" s="9">
        <v>322</v>
      </c>
      <c r="J17" s="9">
        <v>757</v>
      </c>
      <c r="K17" s="9"/>
      <c r="L17" s="9">
        <f t="shared" si="1"/>
        <v>84</v>
      </c>
      <c r="M17" s="9">
        <v>42</v>
      </c>
      <c r="N17" s="9">
        <v>12</v>
      </c>
      <c r="O17" s="9">
        <v>30</v>
      </c>
      <c r="P17" s="9">
        <v>0</v>
      </c>
      <c r="Q17" s="20"/>
    </row>
    <row r="18" spans="1:17" x14ac:dyDescent="0.3">
      <c r="A18" s="36" t="s">
        <v>285</v>
      </c>
      <c r="B18" s="7" t="s">
        <v>59</v>
      </c>
      <c r="C18" s="8" t="s">
        <v>42</v>
      </c>
      <c r="D18" s="13" t="s">
        <v>27</v>
      </c>
      <c r="E18" s="8" t="s">
        <v>28</v>
      </c>
      <c r="F18" s="7" t="s">
        <v>276</v>
      </c>
      <c r="G18" s="9">
        <f t="shared" si="0"/>
        <v>1020</v>
      </c>
      <c r="H18" s="9">
        <v>500</v>
      </c>
      <c r="I18" s="9">
        <v>150</v>
      </c>
      <c r="J18" s="9">
        <v>370</v>
      </c>
      <c r="K18" s="9"/>
      <c r="L18" s="9">
        <f t="shared" si="1"/>
        <v>300</v>
      </c>
      <c r="M18" s="9">
        <v>150</v>
      </c>
      <c r="N18" s="9">
        <v>45</v>
      </c>
      <c r="O18" s="9">
        <v>105</v>
      </c>
      <c r="P18" s="9">
        <v>0</v>
      </c>
      <c r="Q18" s="20"/>
    </row>
    <row r="19" spans="1:17" ht="58.5" x14ac:dyDescent="0.3">
      <c r="A19" s="36" t="s">
        <v>286</v>
      </c>
      <c r="B19" s="7" t="s">
        <v>59</v>
      </c>
      <c r="C19" s="8" t="s">
        <v>43</v>
      </c>
      <c r="D19" s="13" t="s">
        <v>44</v>
      </c>
      <c r="E19" s="8" t="s">
        <v>148</v>
      </c>
      <c r="F19" s="39" t="s">
        <v>315</v>
      </c>
      <c r="G19" s="9">
        <f t="shared" si="0"/>
        <v>3900</v>
      </c>
      <c r="H19" s="9">
        <v>1950</v>
      </c>
      <c r="I19" s="9">
        <v>585</v>
      </c>
      <c r="J19" s="9">
        <v>1365</v>
      </c>
      <c r="K19" s="9"/>
      <c r="L19" s="9">
        <f t="shared" si="1"/>
        <v>60</v>
      </c>
      <c r="M19" s="9"/>
      <c r="N19" s="9"/>
      <c r="O19" s="9">
        <v>60</v>
      </c>
      <c r="P19" s="9"/>
      <c r="Q19" s="20"/>
    </row>
    <row r="20" spans="1:17" x14ac:dyDescent="0.3">
      <c r="A20" s="36" t="s">
        <v>287</v>
      </c>
      <c r="B20" s="7" t="s">
        <v>59</v>
      </c>
      <c r="C20" s="8" t="s">
        <v>45</v>
      </c>
      <c r="D20" s="13" t="s">
        <v>29</v>
      </c>
      <c r="E20" s="8" t="s">
        <v>148</v>
      </c>
      <c r="F20" s="7" t="s">
        <v>276</v>
      </c>
      <c r="G20" s="9">
        <f t="shared" si="0"/>
        <v>1500</v>
      </c>
      <c r="H20" s="9"/>
      <c r="I20" s="9">
        <v>750</v>
      </c>
      <c r="J20" s="9">
        <v>750</v>
      </c>
      <c r="K20" s="9"/>
      <c r="L20" s="9">
        <f t="shared" si="1"/>
        <v>500</v>
      </c>
      <c r="M20" s="9">
        <v>0</v>
      </c>
      <c r="N20" s="9">
        <v>250</v>
      </c>
      <c r="O20" s="9">
        <v>250</v>
      </c>
      <c r="P20" s="9">
        <v>0</v>
      </c>
      <c r="Q20" s="20"/>
    </row>
    <row r="21" spans="1:17" x14ac:dyDescent="0.3">
      <c r="A21" s="36" t="s">
        <v>288</v>
      </c>
      <c r="B21" s="7" t="s">
        <v>59</v>
      </c>
      <c r="C21" s="8" t="s">
        <v>46</v>
      </c>
      <c r="D21" s="13" t="s">
        <v>30</v>
      </c>
      <c r="E21" s="8" t="s">
        <v>26</v>
      </c>
      <c r="F21" s="7" t="s">
        <v>316</v>
      </c>
      <c r="G21" s="9">
        <f t="shared" si="0"/>
        <v>5200</v>
      </c>
      <c r="H21" s="9">
        <v>2400</v>
      </c>
      <c r="I21" s="9">
        <v>720</v>
      </c>
      <c r="J21" s="9">
        <v>2080</v>
      </c>
      <c r="K21" s="9"/>
      <c r="L21" s="9">
        <f t="shared" si="1"/>
        <v>0</v>
      </c>
      <c r="M21" s="9"/>
      <c r="N21" s="9"/>
      <c r="O21" s="9"/>
      <c r="P21" s="9"/>
      <c r="Q21" s="20"/>
    </row>
    <row r="22" spans="1:17" x14ac:dyDescent="0.3">
      <c r="A22" s="36" t="s">
        <v>289</v>
      </c>
      <c r="B22" s="7" t="s">
        <v>59</v>
      </c>
      <c r="C22" s="8" t="s">
        <v>47</v>
      </c>
      <c r="D22" s="13" t="s">
        <v>31</v>
      </c>
      <c r="E22" s="8" t="s">
        <v>28</v>
      </c>
      <c r="F22" s="7" t="s">
        <v>317</v>
      </c>
      <c r="G22" s="9">
        <f t="shared" si="0"/>
        <v>3400</v>
      </c>
      <c r="H22" s="9">
        <v>1500</v>
      </c>
      <c r="I22" s="9">
        <v>450</v>
      </c>
      <c r="J22" s="9">
        <v>1450</v>
      </c>
      <c r="K22" s="9"/>
      <c r="L22" s="9">
        <f t="shared" si="1"/>
        <v>0</v>
      </c>
      <c r="M22" s="9"/>
      <c r="N22" s="9"/>
      <c r="O22" s="9"/>
      <c r="P22" s="9"/>
      <c r="Q22" s="20"/>
    </row>
    <row r="23" spans="1:17" x14ac:dyDescent="0.3">
      <c r="A23" s="36" t="s">
        <v>290</v>
      </c>
      <c r="B23" s="7" t="s">
        <v>59</v>
      </c>
      <c r="C23" s="8" t="s">
        <v>48</v>
      </c>
      <c r="D23" s="13" t="s">
        <v>32</v>
      </c>
      <c r="E23" s="8" t="s">
        <v>148</v>
      </c>
      <c r="F23" s="7" t="s">
        <v>153</v>
      </c>
      <c r="G23" s="9">
        <f t="shared" si="0"/>
        <v>3300</v>
      </c>
      <c r="H23" s="9">
        <v>1839</v>
      </c>
      <c r="I23" s="9">
        <v>257</v>
      </c>
      <c r="J23" s="9">
        <v>1204</v>
      </c>
      <c r="K23" s="9"/>
      <c r="L23" s="9">
        <f t="shared" si="1"/>
        <v>0</v>
      </c>
      <c r="M23" s="9"/>
      <c r="N23" s="9"/>
      <c r="O23" s="9"/>
      <c r="P23" s="9"/>
      <c r="Q23" s="20"/>
    </row>
    <row r="24" spans="1:17" x14ac:dyDescent="0.3">
      <c r="A24" s="36" t="s">
        <v>291</v>
      </c>
      <c r="B24" s="7" t="s">
        <v>59</v>
      </c>
      <c r="C24" s="8" t="s">
        <v>49</v>
      </c>
      <c r="D24" s="13" t="s">
        <v>55</v>
      </c>
      <c r="E24" s="8" t="s">
        <v>147</v>
      </c>
      <c r="F24" s="7" t="s">
        <v>276</v>
      </c>
      <c r="G24" s="9">
        <f t="shared" si="0"/>
        <v>300</v>
      </c>
      <c r="H24" s="9"/>
      <c r="I24" s="9">
        <v>150</v>
      </c>
      <c r="J24" s="9">
        <v>150</v>
      </c>
      <c r="K24" s="9"/>
      <c r="L24" s="9">
        <f t="shared" si="1"/>
        <v>0</v>
      </c>
      <c r="M24" s="9"/>
      <c r="N24" s="9"/>
      <c r="O24" s="9"/>
      <c r="P24" s="9"/>
      <c r="Q24" s="20"/>
    </row>
    <row r="25" spans="1:17" x14ac:dyDescent="0.3">
      <c r="A25" s="36" t="s">
        <v>267</v>
      </c>
      <c r="B25" s="7" t="s">
        <v>59</v>
      </c>
      <c r="C25" s="8" t="s">
        <v>50</v>
      </c>
      <c r="D25" s="13" t="s">
        <v>33</v>
      </c>
      <c r="E25" s="8" t="s">
        <v>148</v>
      </c>
      <c r="F25" s="7" t="s">
        <v>314</v>
      </c>
      <c r="G25" s="9">
        <f t="shared" si="0"/>
        <v>471</v>
      </c>
      <c r="H25" s="9">
        <v>471</v>
      </c>
      <c r="I25" s="9"/>
      <c r="J25" s="9"/>
      <c r="K25" s="9"/>
      <c r="L25" s="9">
        <f t="shared" si="1"/>
        <v>0</v>
      </c>
      <c r="M25" s="9"/>
      <c r="N25" s="9"/>
      <c r="O25" s="9"/>
      <c r="P25" s="9"/>
      <c r="Q25" s="20"/>
    </row>
    <row r="26" spans="1:17" x14ac:dyDescent="0.3">
      <c r="A26" s="36" t="s">
        <v>309</v>
      </c>
      <c r="B26" s="7" t="s">
        <v>59</v>
      </c>
      <c r="C26" s="8" t="s">
        <v>51</v>
      </c>
      <c r="D26" s="13" t="s">
        <v>34</v>
      </c>
      <c r="E26" s="8" t="s">
        <v>148</v>
      </c>
      <c r="F26" s="7" t="s">
        <v>153</v>
      </c>
      <c r="G26" s="9">
        <f t="shared" si="0"/>
        <v>3900</v>
      </c>
      <c r="H26" s="9">
        <v>1950</v>
      </c>
      <c r="I26" s="9">
        <v>585</v>
      </c>
      <c r="J26" s="9">
        <v>1365</v>
      </c>
      <c r="K26" s="9"/>
      <c r="L26" s="9">
        <f t="shared" si="1"/>
        <v>540</v>
      </c>
      <c r="M26" s="9">
        <v>270</v>
      </c>
      <c r="N26" s="9">
        <v>81</v>
      </c>
      <c r="O26" s="9">
        <v>189</v>
      </c>
      <c r="P26" s="9">
        <v>0</v>
      </c>
      <c r="Q26" s="20"/>
    </row>
    <row r="27" spans="1:17" x14ac:dyDescent="0.3">
      <c r="A27" s="36" t="s">
        <v>293</v>
      </c>
      <c r="B27" s="7" t="s">
        <v>59</v>
      </c>
      <c r="C27" s="8" t="s">
        <v>52</v>
      </c>
      <c r="D27" s="13" t="s">
        <v>35</v>
      </c>
      <c r="E27" s="8" t="s">
        <v>147</v>
      </c>
      <c r="F27" s="39" t="s">
        <v>314</v>
      </c>
      <c r="G27" s="9">
        <f t="shared" si="0"/>
        <v>3500</v>
      </c>
      <c r="H27" s="9">
        <v>1625</v>
      </c>
      <c r="I27" s="9">
        <v>737</v>
      </c>
      <c r="J27" s="9">
        <v>1038</v>
      </c>
      <c r="K27" s="9">
        <v>100</v>
      </c>
      <c r="L27" s="9">
        <f t="shared" si="1"/>
        <v>800</v>
      </c>
      <c r="M27" s="9">
        <v>0</v>
      </c>
      <c r="N27" s="9">
        <v>500</v>
      </c>
      <c r="O27" s="9">
        <v>200</v>
      </c>
      <c r="P27" s="9">
        <v>100</v>
      </c>
      <c r="Q27" s="20"/>
    </row>
    <row r="28" spans="1:17" x14ac:dyDescent="0.3">
      <c r="A28" s="36" t="s">
        <v>294</v>
      </c>
      <c r="B28" s="7" t="s">
        <v>59</v>
      </c>
      <c r="C28" s="8" t="s">
        <v>161</v>
      </c>
      <c r="D28" s="13" t="s">
        <v>36</v>
      </c>
      <c r="E28" s="8" t="s">
        <v>333</v>
      </c>
      <c r="F28" s="7" t="s">
        <v>276</v>
      </c>
      <c r="G28" s="9">
        <f t="shared" si="0"/>
        <v>7000</v>
      </c>
      <c r="H28" s="9">
        <v>4900</v>
      </c>
      <c r="I28" s="9">
        <v>630</v>
      </c>
      <c r="J28" s="9">
        <v>1470</v>
      </c>
      <c r="K28" s="9"/>
      <c r="L28" s="9">
        <f t="shared" si="1"/>
        <v>0</v>
      </c>
      <c r="M28" s="9"/>
      <c r="N28" s="9"/>
      <c r="O28" s="9"/>
      <c r="P28" s="9"/>
      <c r="Q28" s="20"/>
    </row>
    <row r="29" spans="1:17" x14ac:dyDescent="0.3">
      <c r="A29" s="36" t="s">
        <v>295</v>
      </c>
      <c r="B29" s="7" t="s">
        <v>59</v>
      </c>
      <c r="C29" s="8" t="s">
        <v>162</v>
      </c>
      <c r="D29" s="13" t="s">
        <v>54</v>
      </c>
      <c r="E29" s="8" t="s">
        <v>333</v>
      </c>
      <c r="F29" s="7" t="s">
        <v>276</v>
      </c>
      <c r="G29" s="9">
        <f t="shared" si="0"/>
        <v>4125</v>
      </c>
      <c r="H29" s="9"/>
      <c r="I29" s="9"/>
      <c r="J29" s="9">
        <v>4125</v>
      </c>
      <c r="K29" s="9"/>
      <c r="L29" s="9">
        <f t="shared" si="1"/>
        <v>0</v>
      </c>
      <c r="M29" s="9"/>
      <c r="N29" s="9"/>
      <c r="O29" s="9"/>
      <c r="P29" s="9"/>
      <c r="Q29" s="20"/>
    </row>
    <row r="30" spans="1:17" x14ac:dyDescent="0.3">
      <c r="A30" s="36" t="s">
        <v>292</v>
      </c>
      <c r="B30" s="7" t="s">
        <v>59</v>
      </c>
      <c r="C30" s="8" t="s">
        <v>163</v>
      </c>
      <c r="D30" s="13" t="s">
        <v>58</v>
      </c>
      <c r="E30" s="8" t="s">
        <v>147</v>
      </c>
      <c r="F30" s="7" t="s">
        <v>313</v>
      </c>
      <c r="G30" s="9">
        <f t="shared" si="0"/>
        <v>10000</v>
      </c>
      <c r="H30" s="9"/>
      <c r="I30" s="9"/>
      <c r="J30" s="9"/>
      <c r="K30" s="9">
        <v>10000</v>
      </c>
      <c r="L30" s="9">
        <f t="shared" si="1"/>
        <v>0</v>
      </c>
      <c r="M30" s="9"/>
      <c r="N30" s="9"/>
      <c r="O30" s="9"/>
      <c r="P30" s="9"/>
      <c r="Q30" s="20"/>
    </row>
    <row r="31" spans="1:17" x14ac:dyDescent="0.3">
      <c r="A31" s="36" t="s">
        <v>288</v>
      </c>
      <c r="B31" s="7" t="s">
        <v>59</v>
      </c>
      <c r="C31" s="8" t="s">
        <v>164</v>
      </c>
      <c r="D31" s="13" t="s">
        <v>38</v>
      </c>
      <c r="E31" s="8" t="s">
        <v>26</v>
      </c>
      <c r="F31" s="7" t="s">
        <v>318</v>
      </c>
      <c r="G31" s="9">
        <f t="shared" si="0"/>
        <v>1000</v>
      </c>
      <c r="H31" s="9">
        <v>500</v>
      </c>
      <c r="I31" s="9">
        <v>150</v>
      </c>
      <c r="J31" s="9">
        <v>350</v>
      </c>
      <c r="K31" s="9"/>
      <c r="L31" s="9">
        <f t="shared" si="1"/>
        <v>0</v>
      </c>
      <c r="M31" s="9"/>
      <c r="N31" s="9"/>
      <c r="O31" s="9"/>
      <c r="P31" s="9"/>
      <c r="Q31" s="20"/>
    </row>
    <row r="32" spans="1:17" x14ac:dyDescent="0.3">
      <c r="A32" s="36" t="s">
        <v>326</v>
      </c>
      <c r="B32" s="7" t="s">
        <v>59</v>
      </c>
      <c r="C32" s="8" t="s">
        <v>165</v>
      </c>
      <c r="D32" s="13" t="s">
        <v>39</v>
      </c>
      <c r="E32" s="8" t="s">
        <v>26</v>
      </c>
      <c r="F32" s="7" t="s">
        <v>275</v>
      </c>
      <c r="G32" s="9">
        <f t="shared" si="0"/>
        <v>500</v>
      </c>
      <c r="H32" s="9"/>
      <c r="I32" s="9">
        <v>150</v>
      </c>
      <c r="J32" s="9">
        <v>350</v>
      </c>
      <c r="K32" s="9"/>
      <c r="L32" s="9">
        <f t="shared" si="1"/>
        <v>0</v>
      </c>
      <c r="M32" s="9"/>
      <c r="N32" s="9"/>
      <c r="O32" s="9"/>
      <c r="P32" s="9"/>
      <c r="Q32" s="20"/>
    </row>
    <row r="33" spans="1:17" x14ac:dyDescent="0.3">
      <c r="A33" s="36" t="s">
        <v>297</v>
      </c>
      <c r="B33" s="7" t="s">
        <v>114</v>
      </c>
      <c r="C33" s="8" t="s">
        <v>70</v>
      </c>
      <c r="D33" s="13" t="s">
        <v>71</v>
      </c>
      <c r="E33" s="8" t="s">
        <v>149</v>
      </c>
      <c r="F33" s="7" t="s">
        <v>314</v>
      </c>
      <c r="G33" s="9">
        <f t="shared" ref="G33:G48" si="2">SUM(H33:K33)</f>
        <v>18509</v>
      </c>
      <c r="H33" s="9"/>
      <c r="I33" s="9">
        <v>5505</v>
      </c>
      <c r="J33" s="9">
        <v>13004</v>
      </c>
      <c r="K33" s="9"/>
      <c r="L33" s="9">
        <f t="shared" ref="L33:L48" si="3">SUM(M33:P33)</f>
        <v>6063</v>
      </c>
      <c r="M33" s="9">
        <v>0</v>
      </c>
      <c r="N33" s="9">
        <v>1756</v>
      </c>
      <c r="O33" s="9">
        <v>4307</v>
      </c>
      <c r="P33" s="9">
        <v>0</v>
      </c>
      <c r="Q33" s="20"/>
    </row>
    <row r="34" spans="1:17" x14ac:dyDescent="0.3">
      <c r="A34" s="36" t="s">
        <v>298</v>
      </c>
      <c r="B34" s="7" t="s">
        <v>114</v>
      </c>
      <c r="C34" s="8" t="s">
        <v>72</v>
      </c>
      <c r="D34" s="13" t="s">
        <v>60</v>
      </c>
      <c r="E34" s="8" t="s">
        <v>37</v>
      </c>
      <c r="F34" s="7" t="s">
        <v>261</v>
      </c>
      <c r="G34" s="9">
        <f t="shared" si="2"/>
        <v>8193</v>
      </c>
      <c r="H34" s="9">
        <v>656</v>
      </c>
      <c r="I34" s="9">
        <v>229</v>
      </c>
      <c r="J34" s="9">
        <v>309</v>
      </c>
      <c r="K34" s="9">
        <v>6999</v>
      </c>
      <c r="L34" s="9">
        <f t="shared" si="3"/>
        <v>6400</v>
      </c>
      <c r="M34" s="9">
        <v>0</v>
      </c>
      <c r="N34" s="9">
        <v>0</v>
      </c>
      <c r="O34" s="9"/>
      <c r="P34" s="9">
        <v>6400</v>
      </c>
      <c r="Q34" s="20"/>
    </row>
    <row r="35" spans="1:17" x14ac:dyDescent="0.3">
      <c r="A35" s="36" t="s">
        <v>299</v>
      </c>
      <c r="B35" s="7" t="s">
        <v>114</v>
      </c>
      <c r="C35" s="8" t="s">
        <v>73</v>
      </c>
      <c r="D35" s="13" t="s">
        <v>74</v>
      </c>
      <c r="E35" s="8" t="s">
        <v>333</v>
      </c>
      <c r="F35" s="7" t="s">
        <v>276</v>
      </c>
      <c r="G35" s="9">
        <f t="shared" si="2"/>
        <v>3584</v>
      </c>
      <c r="H35" s="9">
        <v>2167</v>
      </c>
      <c r="I35" s="9">
        <v>350</v>
      </c>
      <c r="J35" s="9">
        <v>1067</v>
      </c>
      <c r="K35" s="9"/>
      <c r="L35" s="9">
        <f t="shared" si="3"/>
        <v>0</v>
      </c>
      <c r="M35" s="9"/>
      <c r="N35" s="9"/>
      <c r="O35" s="9"/>
      <c r="P35" s="9"/>
      <c r="Q35" s="20"/>
    </row>
    <row r="36" spans="1:17" x14ac:dyDescent="0.3">
      <c r="A36" s="36" t="s">
        <v>301</v>
      </c>
      <c r="B36" s="7" t="s">
        <v>114</v>
      </c>
      <c r="C36" s="8" t="s">
        <v>75</v>
      </c>
      <c r="D36" s="13" t="s">
        <v>61</v>
      </c>
      <c r="E36" s="8" t="s">
        <v>62</v>
      </c>
      <c r="F36" s="7" t="s">
        <v>275</v>
      </c>
      <c r="G36" s="9">
        <f t="shared" si="2"/>
        <v>3200</v>
      </c>
      <c r="H36" s="9">
        <v>920</v>
      </c>
      <c r="I36" s="9">
        <v>222</v>
      </c>
      <c r="J36" s="9">
        <v>518</v>
      </c>
      <c r="K36" s="9">
        <v>1540</v>
      </c>
      <c r="L36" s="9">
        <f t="shared" si="3"/>
        <v>0</v>
      </c>
      <c r="M36" s="9"/>
      <c r="N36" s="9"/>
      <c r="O36" s="9"/>
      <c r="P36" s="9"/>
      <c r="Q36" s="20"/>
    </row>
    <row r="37" spans="1:17" ht="58.5" x14ac:dyDescent="0.3">
      <c r="A37" s="36" t="s">
        <v>302</v>
      </c>
      <c r="B37" s="7" t="s">
        <v>114</v>
      </c>
      <c r="C37" s="8" t="s">
        <v>76</v>
      </c>
      <c r="D37" s="13" t="s">
        <v>63</v>
      </c>
      <c r="E37" s="8" t="s">
        <v>37</v>
      </c>
      <c r="F37" s="39" t="s">
        <v>319</v>
      </c>
      <c r="G37" s="9">
        <f t="shared" si="2"/>
        <v>3060</v>
      </c>
      <c r="H37" s="9">
        <v>1150</v>
      </c>
      <c r="I37" s="9">
        <v>410</v>
      </c>
      <c r="J37" s="9">
        <v>1150</v>
      </c>
      <c r="K37" s="9">
        <v>350</v>
      </c>
      <c r="L37" s="9">
        <f t="shared" si="3"/>
        <v>0</v>
      </c>
      <c r="M37" s="9"/>
      <c r="N37" s="9"/>
      <c r="O37" s="9"/>
      <c r="P37" s="9"/>
      <c r="Q37" s="20"/>
    </row>
    <row r="38" spans="1:17" x14ac:dyDescent="0.3">
      <c r="A38" s="36" t="s">
        <v>303</v>
      </c>
      <c r="B38" s="7" t="s">
        <v>114</v>
      </c>
      <c r="C38" s="8" t="s">
        <v>77</v>
      </c>
      <c r="D38" s="13" t="s">
        <v>78</v>
      </c>
      <c r="E38" s="8" t="s">
        <v>37</v>
      </c>
      <c r="F38" s="7" t="s">
        <v>317</v>
      </c>
      <c r="G38" s="9">
        <f t="shared" si="2"/>
        <v>2520</v>
      </c>
      <c r="H38" s="9"/>
      <c r="I38" s="9">
        <v>360</v>
      </c>
      <c r="J38" s="9">
        <v>1825</v>
      </c>
      <c r="K38" s="9">
        <v>335</v>
      </c>
      <c r="L38" s="9">
        <f t="shared" si="3"/>
        <v>0</v>
      </c>
      <c r="M38" s="9"/>
      <c r="N38" s="9"/>
      <c r="O38" s="9"/>
      <c r="P38" s="9"/>
      <c r="Q38" s="20"/>
    </row>
    <row r="39" spans="1:17" x14ac:dyDescent="0.3">
      <c r="A39" s="13" t="s">
        <v>80</v>
      </c>
      <c r="B39" s="7" t="s">
        <v>114</v>
      </c>
      <c r="C39" s="8" t="s">
        <v>79</v>
      </c>
      <c r="D39" s="13" t="s">
        <v>323</v>
      </c>
      <c r="E39" s="8" t="s">
        <v>64</v>
      </c>
      <c r="F39" s="7" t="s">
        <v>314</v>
      </c>
      <c r="G39" s="9">
        <f t="shared" si="2"/>
        <v>7000</v>
      </c>
      <c r="H39" s="9">
        <v>5600</v>
      </c>
      <c r="I39" s="9"/>
      <c r="J39" s="9">
        <v>1400</v>
      </c>
      <c r="K39" s="9"/>
      <c r="L39" s="9">
        <f t="shared" si="3"/>
        <v>0</v>
      </c>
      <c r="M39" s="9"/>
      <c r="N39" s="9"/>
      <c r="O39" s="9"/>
      <c r="P39" s="9"/>
      <c r="Q39" s="20"/>
    </row>
    <row r="40" spans="1:17" x14ac:dyDescent="0.3">
      <c r="A40" s="36" t="s">
        <v>304</v>
      </c>
      <c r="B40" s="7" t="s">
        <v>114</v>
      </c>
      <c r="C40" s="8" t="s">
        <v>81</v>
      </c>
      <c r="D40" s="13" t="s">
        <v>65</v>
      </c>
      <c r="E40" s="8" t="s">
        <v>64</v>
      </c>
      <c r="F40" s="7" t="s">
        <v>314</v>
      </c>
      <c r="G40" s="9">
        <f t="shared" si="2"/>
        <v>932</v>
      </c>
      <c r="H40" s="9">
        <v>425</v>
      </c>
      <c r="I40" s="9">
        <v>135</v>
      </c>
      <c r="J40" s="9">
        <v>372</v>
      </c>
      <c r="K40" s="9"/>
      <c r="L40" s="9">
        <f t="shared" si="3"/>
        <v>0</v>
      </c>
      <c r="M40" s="9"/>
      <c r="N40" s="9"/>
      <c r="O40" s="9"/>
      <c r="P40" s="9"/>
      <c r="Q40" s="20"/>
    </row>
    <row r="41" spans="1:17" x14ac:dyDescent="0.3">
      <c r="A41" s="36" t="s">
        <v>305</v>
      </c>
      <c r="B41" s="7" t="s">
        <v>114</v>
      </c>
      <c r="C41" s="8" t="s">
        <v>82</v>
      </c>
      <c r="D41" s="13" t="s">
        <v>66</v>
      </c>
      <c r="E41" s="8" t="s">
        <v>37</v>
      </c>
      <c r="F41" s="7" t="s">
        <v>316</v>
      </c>
      <c r="G41" s="9">
        <f t="shared" si="2"/>
        <v>5480</v>
      </c>
      <c r="H41" s="9">
        <v>240</v>
      </c>
      <c r="I41" s="9">
        <v>880</v>
      </c>
      <c r="J41" s="9">
        <v>1620</v>
      </c>
      <c r="K41" s="9">
        <v>2740</v>
      </c>
      <c r="L41" s="9">
        <f t="shared" si="3"/>
        <v>0</v>
      </c>
      <c r="M41" s="9"/>
      <c r="N41" s="9"/>
      <c r="O41" s="9"/>
      <c r="P41" s="9"/>
      <c r="Q41" s="20"/>
    </row>
    <row r="42" spans="1:17" ht="39" x14ac:dyDescent="0.3">
      <c r="A42" s="37" t="s">
        <v>306</v>
      </c>
      <c r="B42" s="7" t="s">
        <v>114</v>
      </c>
      <c r="C42" s="8" t="s">
        <v>83</v>
      </c>
      <c r="D42" s="13" t="s">
        <v>84</v>
      </c>
      <c r="E42" s="8" t="s">
        <v>26</v>
      </c>
      <c r="F42" s="7" t="s">
        <v>316</v>
      </c>
      <c r="G42" s="9">
        <f t="shared" si="2"/>
        <v>3200</v>
      </c>
      <c r="H42" s="9">
        <v>1000</v>
      </c>
      <c r="I42" s="9">
        <v>120</v>
      </c>
      <c r="J42" s="9">
        <v>880</v>
      </c>
      <c r="K42" s="9">
        <v>1200</v>
      </c>
      <c r="L42" s="9">
        <f t="shared" si="3"/>
        <v>2000</v>
      </c>
      <c r="M42" s="9">
        <v>1000</v>
      </c>
      <c r="N42" s="9">
        <v>120</v>
      </c>
      <c r="O42" s="9">
        <v>280</v>
      </c>
      <c r="P42" s="9">
        <v>600</v>
      </c>
      <c r="Q42" s="20"/>
    </row>
    <row r="43" spans="1:17" x14ac:dyDescent="0.3">
      <c r="A43" s="36" t="s">
        <v>268</v>
      </c>
      <c r="B43" s="7" t="s">
        <v>114</v>
      </c>
      <c r="C43" s="8" t="s">
        <v>85</v>
      </c>
      <c r="D43" s="13" t="s">
        <v>67</v>
      </c>
      <c r="E43" s="8" t="s">
        <v>62</v>
      </c>
      <c r="F43" s="7" t="s">
        <v>314</v>
      </c>
      <c r="G43" s="9">
        <f t="shared" si="2"/>
        <v>80000</v>
      </c>
      <c r="H43" s="9">
        <v>24000</v>
      </c>
      <c r="I43" s="9">
        <v>7200</v>
      </c>
      <c r="J43" s="9">
        <v>48800</v>
      </c>
      <c r="K43" s="9"/>
      <c r="L43" s="9">
        <f t="shared" si="3"/>
        <v>0</v>
      </c>
      <c r="M43" s="9"/>
      <c r="N43" s="9"/>
      <c r="O43" s="9"/>
      <c r="P43" s="9"/>
      <c r="Q43" s="20"/>
    </row>
    <row r="44" spans="1:17" x14ac:dyDescent="0.3">
      <c r="A44" s="36" t="s">
        <v>269</v>
      </c>
      <c r="B44" s="7" t="s">
        <v>114</v>
      </c>
      <c r="C44" s="8" t="s">
        <v>86</v>
      </c>
      <c r="D44" s="13" t="s">
        <v>87</v>
      </c>
      <c r="E44" s="8" t="s">
        <v>144</v>
      </c>
      <c r="F44" s="7" t="s">
        <v>261</v>
      </c>
      <c r="G44" s="9">
        <f t="shared" si="2"/>
        <v>1600</v>
      </c>
      <c r="H44" s="9">
        <v>800</v>
      </c>
      <c r="I44" s="9">
        <v>240</v>
      </c>
      <c r="J44" s="9">
        <v>240</v>
      </c>
      <c r="K44" s="9">
        <v>320</v>
      </c>
      <c r="L44" s="9">
        <f t="shared" si="3"/>
        <v>0</v>
      </c>
      <c r="M44" s="9"/>
      <c r="N44" s="9"/>
      <c r="O44" s="9"/>
      <c r="P44" s="9"/>
      <c r="Q44" s="20"/>
    </row>
    <row r="45" spans="1:17" ht="39" x14ac:dyDescent="0.3">
      <c r="A45" s="36" t="s">
        <v>310</v>
      </c>
      <c r="B45" s="7" t="s">
        <v>114</v>
      </c>
      <c r="C45" s="8" t="s">
        <v>88</v>
      </c>
      <c r="D45" s="13" t="s">
        <v>68</v>
      </c>
      <c r="E45" s="8" t="s">
        <v>62</v>
      </c>
      <c r="F45" s="39" t="s">
        <v>320</v>
      </c>
      <c r="G45" s="9">
        <f t="shared" si="2"/>
        <v>8592</v>
      </c>
      <c r="H45" s="9">
        <v>1004</v>
      </c>
      <c r="I45" s="9"/>
      <c r="J45" s="9">
        <v>7588</v>
      </c>
      <c r="K45" s="9"/>
      <c r="L45" s="9">
        <f t="shared" si="3"/>
        <v>5312</v>
      </c>
      <c r="M45" s="9">
        <v>779</v>
      </c>
      <c r="N45" s="9">
        <v>0</v>
      </c>
      <c r="O45" s="9">
        <v>4533</v>
      </c>
      <c r="P45" s="9">
        <v>0</v>
      </c>
      <c r="Q45" s="20"/>
    </row>
    <row r="46" spans="1:17" x14ac:dyDescent="0.3">
      <c r="A46" s="36" t="s">
        <v>300</v>
      </c>
      <c r="B46" s="7" t="s">
        <v>114</v>
      </c>
      <c r="C46" s="8" t="s">
        <v>89</v>
      </c>
      <c r="D46" s="13" t="s">
        <v>69</v>
      </c>
      <c r="E46" s="8" t="s">
        <v>64</v>
      </c>
      <c r="F46" s="7" t="s">
        <v>321</v>
      </c>
      <c r="G46" s="9">
        <f t="shared" si="2"/>
        <v>900</v>
      </c>
      <c r="H46" s="9">
        <v>400</v>
      </c>
      <c r="I46" s="9">
        <v>40</v>
      </c>
      <c r="J46" s="9">
        <v>440</v>
      </c>
      <c r="K46" s="9">
        <v>20</v>
      </c>
      <c r="L46" s="9">
        <f t="shared" si="3"/>
        <v>0</v>
      </c>
      <c r="M46" s="9"/>
      <c r="N46" s="9"/>
      <c r="O46" s="9"/>
      <c r="P46" s="9"/>
      <c r="Q46" s="20"/>
    </row>
    <row r="47" spans="1:17" ht="39" x14ac:dyDescent="0.3">
      <c r="A47" s="37" t="s">
        <v>322</v>
      </c>
      <c r="B47" s="7" t="s">
        <v>114</v>
      </c>
      <c r="C47" s="8" t="s">
        <v>90</v>
      </c>
      <c r="D47" s="13" t="s">
        <v>324</v>
      </c>
      <c r="E47" s="8" t="s">
        <v>149</v>
      </c>
      <c r="F47" s="7" t="s">
        <v>314</v>
      </c>
      <c r="G47" s="9">
        <f t="shared" si="2"/>
        <v>15046</v>
      </c>
      <c r="H47" s="9">
        <v>1439</v>
      </c>
      <c r="I47" s="9">
        <v>2055</v>
      </c>
      <c r="J47" s="9">
        <v>11552</v>
      </c>
      <c r="K47" s="9"/>
      <c r="L47" s="9">
        <f t="shared" si="3"/>
        <v>3968</v>
      </c>
      <c r="M47" s="9">
        <v>143</v>
      </c>
      <c r="N47" s="9">
        <v>769</v>
      </c>
      <c r="O47" s="9">
        <v>3056</v>
      </c>
      <c r="P47" s="9">
        <v>0</v>
      </c>
      <c r="Q47" s="20"/>
    </row>
    <row r="48" spans="1:17" ht="39" x14ac:dyDescent="0.3">
      <c r="A48" s="36" t="s">
        <v>296</v>
      </c>
      <c r="B48" s="7" t="s">
        <v>114</v>
      </c>
      <c r="C48" s="8" t="s">
        <v>91</v>
      </c>
      <c r="D48" s="13" t="s">
        <v>92</v>
      </c>
      <c r="E48" s="8" t="s">
        <v>144</v>
      </c>
      <c r="F48" s="39" t="s">
        <v>325</v>
      </c>
      <c r="G48" s="9">
        <f t="shared" si="2"/>
        <v>0</v>
      </c>
      <c r="H48" s="9"/>
      <c r="I48" s="9"/>
      <c r="J48" s="9"/>
      <c r="K48" s="9"/>
      <c r="L48" s="9">
        <f t="shared" si="3"/>
        <v>0</v>
      </c>
      <c r="M48" s="9"/>
      <c r="N48" s="9"/>
      <c r="O48" s="9"/>
      <c r="P48" s="9"/>
      <c r="Q48" s="20"/>
    </row>
    <row r="49" spans="1:17" x14ac:dyDescent="0.3">
      <c r="A49" s="13" t="s">
        <v>103</v>
      </c>
      <c r="B49" s="7" t="s">
        <v>113</v>
      </c>
      <c r="C49" s="8" t="s">
        <v>102</v>
      </c>
      <c r="D49" s="13" t="s">
        <v>103</v>
      </c>
      <c r="E49" s="8" t="s">
        <v>93</v>
      </c>
      <c r="F49" s="7" t="s">
        <v>313</v>
      </c>
      <c r="G49" s="9">
        <f t="shared" ref="G49:G57" si="4">SUM(H49:K49)</f>
        <v>6371</v>
      </c>
      <c r="H49" s="9"/>
      <c r="I49" s="9">
        <v>255</v>
      </c>
      <c r="J49" s="9">
        <v>6116</v>
      </c>
      <c r="K49" s="9"/>
      <c r="L49" s="9">
        <f t="shared" ref="L49:L57" si="5">SUM(M49:P49)</f>
        <v>0</v>
      </c>
      <c r="M49" s="9"/>
      <c r="N49" s="9"/>
      <c r="O49" s="9"/>
      <c r="P49" s="9"/>
      <c r="Q49" s="20"/>
    </row>
    <row r="50" spans="1:17" x14ac:dyDescent="0.3">
      <c r="A50" s="13" t="s">
        <v>105</v>
      </c>
      <c r="B50" s="7" t="s">
        <v>113</v>
      </c>
      <c r="C50" s="8" t="s">
        <v>104</v>
      </c>
      <c r="D50" s="13" t="s">
        <v>105</v>
      </c>
      <c r="E50" s="8" t="s">
        <v>93</v>
      </c>
      <c r="F50" s="7" t="s">
        <v>313</v>
      </c>
      <c r="G50" s="9">
        <f t="shared" si="4"/>
        <v>260</v>
      </c>
      <c r="H50" s="9"/>
      <c r="I50" s="9">
        <v>36</v>
      </c>
      <c r="J50" s="9">
        <v>224</v>
      </c>
      <c r="K50" s="9"/>
      <c r="L50" s="9">
        <f t="shared" si="5"/>
        <v>0</v>
      </c>
      <c r="M50" s="9"/>
      <c r="N50" s="9"/>
      <c r="O50" s="9"/>
      <c r="P50" s="9"/>
      <c r="Q50" s="20"/>
    </row>
    <row r="51" spans="1:17" x14ac:dyDescent="0.3">
      <c r="A51" s="13" t="s">
        <v>94</v>
      </c>
      <c r="B51" s="7" t="s">
        <v>113</v>
      </c>
      <c r="C51" s="8" t="s">
        <v>106</v>
      </c>
      <c r="D51" s="13" t="s">
        <v>94</v>
      </c>
      <c r="E51" s="8" t="s">
        <v>93</v>
      </c>
      <c r="F51" s="7" t="s">
        <v>314</v>
      </c>
      <c r="G51" s="9">
        <f t="shared" si="4"/>
        <v>336</v>
      </c>
      <c r="H51" s="9"/>
      <c r="I51" s="9"/>
      <c r="J51" s="9">
        <v>336</v>
      </c>
      <c r="K51" s="9"/>
      <c r="L51" s="9">
        <f t="shared" si="5"/>
        <v>0</v>
      </c>
      <c r="M51" s="9"/>
      <c r="N51" s="9"/>
      <c r="O51" s="9"/>
      <c r="P51" s="9"/>
      <c r="Q51" s="20"/>
    </row>
    <row r="52" spans="1:17" x14ac:dyDescent="0.3">
      <c r="A52" s="13" t="s">
        <v>95</v>
      </c>
      <c r="B52" s="7" t="s">
        <v>113</v>
      </c>
      <c r="C52" s="8" t="s">
        <v>107</v>
      </c>
      <c r="D52" s="13" t="s">
        <v>95</v>
      </c>
      <c r="E52" s="8" t="s">
        <v>93</v>
      </c>
      <c r="F52" s="7" t="s">
        <v>318</v>
      </c>
      <c r="G52" s="9">
        <f t="shared" si="4"/>
        <v>784</v>
      </c>
      <c r="H52" s="9">
        <v>300</v>
      </c>
      <c r="I52" s="9">
        <v>100</v>
      </c>
      <c r="J52" s="9">
        <v>384</v>
      </c>
      <c r="K52" s="9"/>
      <c r="L52" s="9">
        <f t="shared" si="5"/>
        <v>40</v>
      </c>
      <c r="M52" s="9">
        <v>0</v>
      </c>
      <c r="N52" s="9">
        <v>0</v>
      </c>
      <c r="O52" s="9">
        <v>40</v>
      </c>
      <c r="P52" s="9">
        <v>0</v>
      </c>
      <c r="Q52" s="20"/>
    </row>
    <row r="53" spans="1:17" x14ac:dyDescent="0.3">
      <c r="A53" s="13" t="s">
        <v>96</v>
      </c>
      <c r="B53" s="7" t="s">
        <v>113</v>
      </c>
      <c r="C53" s="8" t="s">
        <v>108</v>
      </c>
      <c r="D53" s="13" t="s">
        <v>96</v>
      </c>
      <c r="E53" s="8" t="s">
        <v>97</v>
      </c>
      <c r="F53" s="7" t="s">
        <v>314</v>
      </c>
      <c r="G53" s="9">
        <f t="shared" si="4"/>
        <v>711</v>
      </c>
      <c r="H53" s="9"/>
      <c r="I53" s="9">
        <v>500</v>
      </c>
      <c r="J53" s="9">
        <v>211</v>
      </c>
      <c r="K53" s="9"/>
      <c r="L53" s="9">
        <f t="shared" si="5"/>
        <v>0</v>
      </c>
      <c r="M53" s="9"/>
      <c r="N53" s="9"/>
      <c r="O53" s="9"/>
      <c r="P53" s="9"/>
      <c r="Q53" s="20"/>
    </row>
    <row r="54" spans="1:17" x14ac:dyDescent="0.3">
      <c r="A54" s="36" t="s">
        <v>307</v>
      </c>
      <c r="B54" s="7" t="s">
        <v>113</v>
      </c>
      <c r="C54" s="8" t="s">
        <v>109</v>
      </c>
      <c r="D54" s="13" t="s">
        <v>98</v>
      </c>
      <c r="E54" s="8" t="s">
        <v>97</v>
      </c>
      <c r="F54" s="7" t="s">
        <v>314</v>
      </c>
      <c r="G54" s="9">
        <f t="shared" si="4"/>
        <v>45</v>
      </c>
      <c r="H54" s="9"/>
      <c r="I54" s="9"/>
      <c r="J54" s="9">
        <v>45</v>
      </c>
      <c r="K54" s="9"/>
      <c r="L54" s="9">
        <f t="shared" si="5"/>
        <v>0</v>
      </c>
      <c r="M54" s="9"/>
      <c r="N54" s="9"/>
      <c r="O54" s="9"/>
      <c r="P54" s="9"/>
      <c r="Q54" s="20"/>
    </row>
    <row r="55" spans="1:17" x14ac:dyDescent="0.3">
      <c r="A55" s="36" t="s">
        <v>99</v>
      </c>
      <c r="B55" s="7" t="s">
        <v>113</v>
      </c>
      <c r="C55" s="8" t="s">
        <v>110</v>
      </c>
      <c r="D55" s="13" t="s">
        <v>99</v>
      </c>
      <c r="E55" s="8" t="s">
        <v>97</v>
      </c>
      <c r="F55" s="7" t="s">
        <v>327</v>
      </c>
      <c r="G55" s="9">
        <f t="shared" si="4"/>
        <v>1544</v>
      </c>
      <c r="H55" s="9">
        <v>600</v>
      </c>
      <c r="I55" s="9">
        <v>75</v>
      </c>
      <c r="J55" s="9">
        <v>869</v>
      </c>
      <c r="K55" s="9"/>
      <c r="L55" s="9">
        <f t="shared" si="5"/>
        <v>0</v>
      </c>
      <c r="M55" s="9"/>
      <c r="N55" s="9"/>
      <c r="O55" s="9"/>
      <c r="P55" s="9"/>
      <c r="Q55" s="20"/>
    </row>
    <row r="56" spans="1:17" x14ac:dyDescent="0.3">
      <c r="A56" s="36" t="s">
        <v>308</v>
      </c>
      <c r="B56" s="7" t="s">
        <v>113</v>
      </c>
      <c r="C56" s="8" t="s">
        <v>111</v>
      </c>
      <c r="D56" s="13" t="s">
        <v>100</v>
      </c>
      <c r="E56" s="8" t="s">
        <v>97</v>
      </c>
      <c r="F56" s="7" t="s">
        <v>314</v>
      </c>
      <c r="G56" s="9">
        <f t="shared" si="4"/>
        <v>200</v>
      </c>
      <c r="H56" s="9">
        <v>160</v>
      </c>
      <c r="I56" s="9">
        <v>20</v>
      </c>
      <c r="J56" s="9">
        <v>20</v>
      </c>
      <c r="K56" s="9"/>
      <c r="L56" s="9">
        <f t="shared" si="5"/>
        <v>0</v>
      </c>
      <c r="M56" s="9"/>
      <c r="N56" s="9"/>
      <c r="O56" s="9"/>
      <c r="P56" s="9"/>
      <c r="Q56" s="20"/>
    </row>
    <row r="57" spans="1:17" x14ac:dyDescent="0.3">
      <c r="A57" s="36" t="s">
        <v>101</v>
      </c>
      <c r="B57" s="7" t="s">
        <v>113</v>
      </c>
      <c r="C57" s="8" t="s">
        <v>112</v>
      </c>
      <c r="D57" s="13" t="s">
        <v>101</v>
      </c>
      <c r="E57" s="8" t="s">
        <v>93</v>
      </c>
      <c r="F57" s="7" t="s">
        <v>327</v>
      </c>
      <c r="G57" s="9">
        <f t="shared" si="4"/>
        <v>3002</v>
      </c>
      <c r="H57" s="9">
        <v>2162</v>
      </c>
      <c r="I57" s="9">
        <v>540</v>
      </c>
      <c r="J57" s="9">
        <v>300</v>
      </c>
      <c r="K57" s="9"/>
      <c r="L57" s="9">
        <f t="shared" si="5"/>
        <v>0</v>
      </c>
      <c r="M57" s="9"/>
      <c r="N57" s="9"/>
      <c r="O57" s="9"/>
      <c r="P57" s="9"/>
      <c r="Q57" s="20"/>
    </row>
    <row r="58" spans="1:17" ht="39" x14ac:dyDescent="0.3">
      <c r="A58" s="37" t="s">
        <v>311</v>
      </c>
      <c r="B58" s="7" t="s">
        <v>115</v>
      </c>
      <c r="C58" s="8" t="s">
        <v>119</v>
      </c>
      <c r="D58" s="14" t="s">
        <v>143</v>
      </c>
      <c r="E58" s="8" t="s">
        <v>116</v>
      </c>
      <c r="F58" s="7" t="s">
        <v>314</v>
      </c>
      <c r="G58" s="9">
        <f>SUM(H58:K58)</f>
        <v>9090</v>
      </c>
      <c r="H58" s="9"/>
      <c r="I58" s="9"/>
      <c r="J58" s="9">
        <v>9090</v>
      </c>
      <c r="K58" s="9"/>
      <c r="L58" s="9">
        <f>SUM(M58:P58)</f>
        <v>0</v>
      </c>
      <c r="M58" s="9"/>
      <c r="N58" s="9"/>
      <c r="O58" s="9"/>
      <c r="P58" s="9"/>
      <c r="Q58" s="20"/>
    </row>
    <row r="59" spans="1:17" x14ac:dyDescent="0.3">
      <c r="A59" s="36" t="s">
        <v>117</v>
      </c>
      <c r="B59" s="7" t="s">
        <v>115</v>
      </c>
      <c r="C59" s="8" t="s">
        <v>120</v>
      </c>
      <c r="D59" s="13" t="s">
        <v>117</v>
      </c>
      <c r="E59" s="8" t="s">
        <v>116</v>
      </c>
      <c r="F59" s="7" t="s">
        <v>314</v>
      </c>
      <c r="G59" s="9">
        <f>SUM(H59:K59)</f>
        <v>96</v>
      </c>
      <c r="H59" s="9"/>
      <c r="I59" s="9"/>
      <c r="J59" s="9">
        <v>96</v>
      </c>
      <c r="K59" s="9"/>
      <c r="L59" s="9">
        <f>SUM(M59:P59)</f>
        <v>0</v>
      </c>
      <c r="M59" s="9"/>
      <c r="N59" s="9"/>
      <c r="O59" s="9"/>
      <c r="P59" s="9"/>
      <c r="Q59" s="20"/>
    </row>
    <row r="60" spans="1:17" x14ac:dyDescent="0.3">
      <c r="A60" s="36" t="s">
        <v>118</v>
      </c>
      <c r="B60" s="7" t="s">
        <v>115</v>
      </c>
      <c r="C60" s="8" t="s">
        <v>121</v>
      </c>
      <c r="D60" s="13" t="s">
        <v>118</v>
      </c>
      <c r="E60" s="8" t="s">
        <v>332</v>
      </c>
      <c r="F60" s="7" t="s">
        <v>314</v>
      </c>
      <c r="G60" s="9">
        <f>SUM(H60:K60)</f>
        <v>1245</v>
      </c>
      <c r="H60" s="9"/>
      <c r="I60" s="9"/>
      <c r="J60" s="9">
        <v>585</v>
      </c>
      <c r="K60" s="9">
        <v>660</v>
      </c>
      <c r="L60" s="9">
        <f>SUM(M60:P60)</f>
        <v>750</v>
      </c>
      <c r="M60" s="9"/>
      <c r="N60" s="9"/>
      <c r="O60" s="9">
        <v>240</v>
      </c>
      <c r="P60" s="9">
        <v>510</v>
      </c>
      <c r="Q60" s="20"/>
    </row>
    <row r="61" spans="1:17" x14ac:dyDescent="0.3">
      <c r="A61" s="36" t="s">
        <v>123</v>
      </c>
      <c r="B61" s="7" t="s">
        <v>115</v>
      </c>
      <c r="C61" s="8" t="s">
        <v>122</v>
      </c>
      <c r="D61" s="13" t="s">
        <v>123</v>
      </c>
      <c r="E61" s="8" t="s">
        <v>116</v>
      </c>
      <c r="F61" s="7" t="s">
        <v>313</v>
      </c>
      <c r="G61" s="9">
        <f>SUM(H61:K61)</f>
        <v>320</v>
      </c>
      <c r="H61" s="9">
        <v>160</v>
      </c>
      <c r="I61" s="9">
        <v>80</v>
      </c>
      <c r="J61" s="9">
        <v>80</v>
      </c>
      <c r="K61" s="9"/>
      <c r="L61" s="9">
        <f>SUM(M61:P61)</f>
        <v>0</v>
      </c>
      <c r="M61" s="9"/>
      <c r="N61" s="9"/>
      <c r="O61" s="9"/>
      <c r="P61" s="9"/>
      <c r="Q61" s="20"/>
    </row>
    <row r="62" spans="1:17" ht="58.5" x14ac:dyDescent="0.3">
      <c r="A62" s="36" t="s">
        <v>270</v>
      </c>
      <c r="B62" s="7" t="s">
        <v>132</v>
      </c>
      <c r="C62" s="8" t="s">
        <v>133</v>
      </c>
      <c r="D62" s="13" t="s">
        <v>124</v>
      </c>
      <c r="E62" s="8" t="s">
        <v>28</v>
      </c>
      <c r="F62" s="39" t="s">
        <v>328</v>
      </c>
      <c r="G62" s="9">
        <f t="shared" ref="G62:G70" si="6">SUM(H62:K62)</f>
        <v>5949</v>
      </c>
      <c r="H62" s="9">
        <v>2757</v>
      </c>
      <c r="I62" s="9">
        <v>188</v>
      </c>
      <c r="J62" s="9">
        <v>3004</v>
      </c>
      <c r="K62" s="9"/>
      <c r="L62" s="9">
        <f t="shared" ref="L62:L70" si="7">SUM(M62:P62)</f>
        <v>3344</v>
      </c>
      <c r="M62" s="9">
        <v>1125</v>
      </c>
      <c r="N62" s="9">
        <v>26</v>
      </c>
      <c r="O62" s="9">
        <v>2193</v>
      </c>
      <c r="P62" s="9">
        <v>0</v>
      </c>
      <c r="Q62" s="20"/>
    </row>
    <row r="63" spans="1:17" x14ac:dyDescent="0.3">
      <c r="A63" s="36" t="s">
        <v>273</v>
      </c>
      <c r="B63" s="7" t="s">
        <v>132</v>
      </c>
      <c r="C63" s="8" t="s">
        <v>134</v>
      </c>
      <c r="D63" s="13" t="s">
        <v>135</v>
      </c>
      <c r="E63" s="8" t="s">
        <v>125</v>
      </c>
      <c r="F63" s="7" t="s">
        <v>313</v>
      </c>
      <c r="G63" s="9">
        <f t="shared" si="6"/>
        <v>8340</v>
      </c>
      <c r="H63" s="9">
        <v>5000</v>
      </c>
      <c r="I63" s="9">
        <v>1000</v>
      </c>
      <c r="J63" s="9">
        <v>2340</v>
      </c>
      <c r="K63" s="9"/>
      <c r="L63" s="9">
        <f t="shared" si="7"/>
        <v>0</v>
      </c>
      <c r="M63" s="9"/>
      <c r="N63" s="9"/>
      <c r="O63" s="9"/>
      <c r="P63" s="9"/>
      <c r="Q63" s="20"/>
    </row>
    <row r="64" spans="1:17" x14ac:dyDescent="0.3">
      <c r="A64" s="36" t="s">
        <v>271</v>
      </c>
      <c r="B64" s="7" t="s">
        <v>132</v>
      </c>
      <c r="C64" s="8" t="s">
        <v>136</v>
      </c>
      <c r="D64" s="13" t="s">
        <v>126</v>
      </c>
      <c r="E64" s="8" t="s">
        <v>127</v>
      </c>
      <c r="F64" s="7" t="s">
        <v>314</v>
      </c>
      <c r="G64" s="9">
        <f t="shared" si="6"/>
        <v>12098</v>
      </c>
      <c r="H64" s="9">
        <v>6049</v>
      </c>
      <c r="I64" s="9">
        <v>6049</v>
      </c>
      <c r="J64" s="9"/>
      <c r="K64" s="9"/>
      <c r="L64" s="9">
        <f t="shared" si="7"/>
        <v>322</v>
      </c>
      <c r="M64" s="9">
        <v>161</v>
      </c>
      <c r="N64" s="9">
        <v>161</v>
      </c>
      <c r="O64" s="9">
        <v>0</v>
      </c>
      <c r="P64" s="9">
        <v>0</v>
      </c>
      <c r="Q64" s="20"/>
    </row>
    <row r="65" spans="1:17" x14ac:dyDescent="0.3">
      <c r="A65" s="36" t="s">
        <v>128</v>
      </c>
      <c r="B65" s="7" t="s">
        <v>132</v>
      </c>
      <c r="C65" s="8" t="s">
        <v>137</v>
      </c>
      <c r="D65" s="13" t="s">
        <v>128</v>
      </c>
      <c r="E65" s="8" t="s">
        <v>11</v>
      </c>
      <c r="F65" s="7" t="s">
        <v>313</v>
      </c>
      <c r="G65" s="9">
        <f t="shared" si="6"/>
        <v>3000</v>
      </c>
      <c r="H65" s="9">
        <v>1000</v>
      </c>
      <c r="I65" s="9"/>
      <c r="J65" s="9">
        <v>2000</v>
      </c>
      <c r="K65" s="9"/>
      <c r="L65" s="9">
        <f t="shared" si="7"/>
        <v>200</v>
      </c>
      <c r="M65" s="9"/>
      <c r="N65" s="9"/>
      <c r="O65" s="9">
        <v>200</v>
      </c>
      <c r="P65" s="9"/>
      <c r="Q65" s="20"/>
    </row>
    <row r="66" spans="1:17" x14ac:dyDescent="0.3">
      <c r="A66" s="36" t="s">
        <v>272</v>
      </c>
      <c r="B66" s="7" t="s">
        <v>132</v>
      </c>
      <c r="C66" s="8" t="s">
        <v>138</v>
      </c>
      <c r="D66" s="13" t="s">
        <v>157</v>
      </c>
      <c r="E66" s="8" t="s">
        <v>127</v>
      </c>
      <c r="F66" s="7" t="s">
        <v>313</v>
      </c>
      <c r="G66" s="9">
        <f t="shared" si="6"/>
        <v>2000</v>
      </c>
      <c r="H66" s="9">
        <v>1000</v>
      </c>
      <c r="I66" s="9"/>
      <c r="J66" s="9">
        <v>1000</v>
      </c>
      <c r="K66" s="9"/>
      <c r="L66" s="9">
        <f t="shared" si="7"/>
        <v>0</v>
      </c>
      <c r="M66" s="9"/>
      <c r="N66" s="9"/>
      <c r="O66" s="9"/>
      <c r="P66" s="9"/>
      <c r="Q66" s="20"/>
    </row>
    <row r="67" spans="1:17" x14ac:dyDescent="0.3">
      <c r="A67" s="36" t="s">
        <v>279</v>
      </c>
      <c r="B67" s="7" t="s">
        <v>132</v>
      </c>
      <c r="C67" s="8" t="s">
        <v>139</v>
      </c>
      <c r="D67" s="13" t="s">
        <v>129</v>
      </c>
      <c r="E67" s="8" t="s">
        <v>150</v>
      </c>
      <c r="F67" s="7" t="s">
        <v>314</v>
      </c>
      <c r="G67" s="9">
        <f t="shared" si="6"/>
        <v>39670</v>
      </c>
      <c r="H67" s="9">
        <v>27770</v>
      </c>
      <c r="I67" s="9"/>
      <c r="J67" s="9">
        <v>11900</v>
      </c>
      <c r="K67" s="9"/>
      <c r="L67" s="9">
        <f t="shared" si="7"/>
        <v>0</v>
      </c>
      <c r="M67" s="9"/>
      <c r="N67" s="9">
        <v>0</v>
      </c>
      <c r="O67" s="9"/>
      <c r="P67" s="9">
        <v>0</v>
      </c>
      <c r="Q67" s="20"/>
    </row>
    <row r="68" spans="1:17" ht="39" x14ac:dyDescent="0.3">
      <c r="A68" s="37" t="s">
        <v>278</v>
      </c>
      <c r="B68" s="7" t="s">
        <v>132</v>
      </c>
      <c r="C68" s="8" t="s">
        <v>140</v>
      </c>
      <c r="D68" s="13" t="s">
        <v>141</v>
      </c>
      <c r="E68" s="8" t="s">
        <v>125</v>
      </c>
      <c r="F68" s="7" t="s">
        <v>314</v>
      </c>
      <c r="G68" s="9">
        <f t="shared" si="6"/>
        <v>131500</v>
      </c>
      <c r="H68" s="9"/>
      <c r="I68" s="9"/>
      <c r="J68" s="9">
        <v>6500</v>
      </c>
      <c r="K68" s="9">
        <v>125000</v>
      </c>
      <c r="L68" s="9">
        <f t="shared" si="7"/>
        <v>0</v>
      </c>
      <c r="M68" s="9"/>
      <c r="N68" s="9"/>
      <c r="O68" s="9"/>
      <c r="P68" s="9"/>
      <c r="Q68" s="20"/>
    </row>
    <row r="69" spans="1:17" x14ac:dyDescent="0.3">
      <c r="A69" s="36" t="s">
        <v>282</v>
      </c>
      <c r="B69" s="7" t="s">
        <v>132</v>
      </c>
      <c r="C69" s="8" t="s">
        <v>166</v>
      </c>
      <c r="D69" s="13" t="s">
        <v>130</v>
      </c>
      <c r="E69" s="8" t="s">
        <v>11</v>
      </c>
      <c r="F69" s="7" t="s">
        <v>314</v>
      </c>
      <c r="G69" s="9">
        <f t="shared" si="6"/>
        <v>3000</v>
      </c>
      <c r="H69" s="9"/>
      <c r="I69" s="9">
        <v>3000</v>
      </c>
      <c r="J69" s="9"/>
      <c r="K69" s="9"/>
      <c r="L69" s="9">
        <f t="shared" si="7"/>
        <v>0</v>
      </c>
      <c r="M69" s="9"/>
      <c r="N69" s="9"/>
      <c r="O69" s="9"/>
      <c r="P69" s="9"/>
      <c r="Q69" s="20"/>
    </row>
    <row r="70" spans="1:17" ht="20.25" thickBot="1" x14ac:dyDescent="0.35">
      <c r="A70" s="38" t="s">
        <v>142</v>
      </c>
      <c r="B70" s="10" t="s">
        <v>132</v>
      </c>
      <c r="C70" s="11" t="s">
        <v>167</v>
      </c>
      <c r="D70" s="15" t="s">
        <v>142</v>
      </c>
      <c r="E70" s="11" t="s">
        <v>131</v>
      </c>
      <c r="F70" s="10" t="s">
        <v>314</v>
      </c>
      <c r="G70" s="12">
        <f t="shared" si="6"/>
        <v>1300</v>
      </c>
      <c r="H70" s="12">
        <v>180</v>
      </c>
      <c r="I70" s="12"/>
      <c r="J70" s="12">
        <v>880</v>
      </c>
      <c r="K70" s="12">
        <v>240</v>
      </c>
      <c r="L70" s="12">
        <f t="shared" si="7"/>
        <v>0</v>
      </c>
      <c r="M70" s="12"/>
      <c r="N70" s="12"/>
      <c r="O70" s="12"/>
      <c r="P70" s="12"/>
      <c r="Q70" s="20"/>
    </row>
  </sheetData>
  <mergeCells count="3">
    <mergeCell ref="A1:P1"/>
    <mergeCell ref="G3:K3"/>
    <mergeCell ref="L3:P3"/>
  </mergeCells>
  <phoneticPr fontId="1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20200224 재원투자</vt:lpstr>
      <vt:lpstr>20200225 매니페스토 기본자료</vt:lpstr>
      <vt:lpstr>'20200224 재원투자'!Print_Area</vt:lpstr>
      <vt:lpstr>'20200225 매니페스토 기본자료'!Print_Area</vt:lpstr>
      <vt:lpstr>'20200224 재원투자'!Print_Titles</vt:lpstr>
      <vt:lpstr>'20200225 매니페스토 기본자료'!Print_Titles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WnF</dc:creator>
  <cp:lastModifiedBy>WnF</cp:lastModifiedBy>
  <cp:lastPrinted>2020-02-25T07:06:51Z</cp:lastPrinted>
  <dcterms:created xsi:type="dcterms:W3CDTF">2018-09-17T10:51:38Z</dcterms:created>
  <dcterms:modified xsi:type="dcterms:W3CDTF">2020-02-26T00:46:57Z</dcterms:modified>
</cp:coreProperties>
</file>